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kuchi\Desktop\"/>
    </mc:Choice>
  </mc:AlternateContent>
  <xr:revisionPtr revIDLastSave="0" documentId="13_ncr:1_{C6803BCB-6935-47F0-94E9-5DA8F9510033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女子】申込書※このシートのみ入力" sheetId="1" r:id="rId1"/>
    <sheet name="※これより右のシートは入力しないで下さい➡" sheetId="10" r:id="rId2"/>
    <sheet name="【女子】申込一覧表" sheetId="4" r:id="rId3"/>
    <sheet name="【女子】単" sheetId="5" r:id="rId4"/>
    <sheet name="【女子】複" sheetId="6" r:id="rId5"/>
    <sheet name="【女子】名簿" sheetId="7" r:id="rId6"/>
    <sheet name="集約表" sheetId="8" r:id="rId7"/>
  </sheets>
  <definedNames>
    <definedName name="_xlnm._FilterDatabase" localSheetId="6" hidden="1">集約表!$G$3:$G$8</definedName>
    <definedName name="_xlnm.Print_Area" localSheetId="2">【女子】申込一覧表!$A$1:$W$4</definedName>
    <definedName name="_xlnm.Print_Area" localSheetId="3">【女子】単!$A$1:$F$10</definedName>
    <definedName name="_xlnm.Print_Area" localSheetId="4">【女子】複!$A$1:$H$10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J3" i="4"/>
  <c r="H3" i="4"/>
  <c r="G3" i="4"/>
  <c r="E3" i="4"/>
  <c r="D3" i="4"/>
  <c r="R3" i="4"/>
  <c r="Q3" i="4"/>
  <c r="N3" i="4"/>
  <c r="M3" i="4" l="1"/>
  <c r="K3" i="4"/>
  <c r="I3" i="4"/>
  <c r="F3" i="4"/>
  <c r="S3" i="4" l="1"/>
  <c r="T3" i="4" s="1"/>
  <c r="V3" i="4" s="1"/>
  <c r="P3" i="4"/>
  <c r="E2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W3" i="4" l="1"/>
  <c r="D7" i="8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D20" i="7" s="1"/>
  <c r="H27" i="8"/>
  <c r="E31" i="7" s="1"/>
  <c r="G27" i="8"/>
  <c r="H11" i="8"/>
  <c r="E15" i="7" s="1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D22" i="7" s="1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D31" i="7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7" i="7"/>
  <c r="D11" i="7"/>
  <c r="D8" i="7"/>
  <c r="D12" i="7"/>
  <c r="D13" i="7"/>
  <c r="P4" i="8"/>
  <c r="C2" i="7"/>
  <c r="C3" i="7" l="1"/>
  <c r="C3" i="4" l="1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D5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D10" i="5"/>
  <c r="D9" i="5"/>
  <c r="D8" i="5"/>
  <c r="C10" i="5"/>
  <c r="C9" i="5"/>
  <c r="B10" i="5"/>
  <c r="B9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C1" i="7"/>
  <c r="B1" i="7"/>
  <c r="G4" i="6"/>
  <c r="E4" i="6"/>
  <c r="F4" i="6"/>
  <c r="D4" i="6"/>
  <c r="C4" i="6"/>
  <c r="B4" i="6"/>
  <c r="E4" i="5"/>
  <c r="D4" i="5"/>
  <c r="C4" i="5"/>
  <c r="B4" i="5"/>
</calcChain>
</file>

<file path=xl/sharedStrings.xml><?xml version="1.0" encoding="utf-8"?>
<sst xmlns="http://schemas.openxmlformats.org/spreadsheetml/2006/main" count="130" uniqueCount="68">
  <si>
    <t>学年</t>
    <rPh sb="0" eb="2">
      <t>ガクネン</t>
    </rPh>
    <phoneticPr fontId="2"/>
  </si>
  <si>
    <t>ふりがな</t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</si>
  <si>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</si>
  <si>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</si>
  <si>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</si>
  <si>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</si>
  <si>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</si>
  <si>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</si>
  <si>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</si>
  <si>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</si>
  <si>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</si>
  <si>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</si>
  <si>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</si>
  <si>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</si>
  <si>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</si>
  <si>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</si>
  <si>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</si>
  <si>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</si>
  <si>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</si>
  <si>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</si>
  <si>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</si>
  <si>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</si>
  <si>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</si>
  <si>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</si>
  <si>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</si>
  <si>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</si>
  <si>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</si>
  <si>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</si>
  <si>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</si>
  <si>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</si>
  <si>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</si>
  <si>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</si>
  <si>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</si>
  <si>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</si>
  <si>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</si>
  <si>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</si>
  <si>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</si>
  <si>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</si>
  <si>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</si>
  <si>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</si>
  <si>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</si>
  <si>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</si>
  <si>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</si>
  <si>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</si>
  <si>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個人参加料</t>
    <rPh sb="0" eb="2">
      <t>コジン</t>
    </rPh>
    <rPh sb="2" eb="4">
      <t>サンカ</t>
    </rPh>
    <rPh sb="4" eb="5">
      <t>リョウ</t>
    </rPh>
    <phoneticPr fontId="2"/>
  </si>
  <si>
    <t>女</t>
    <rPh sb="0" eb="1">
      <t>オンナ</t>
    </rPh>
    <phoneticPr fontId="2"/>
  </si>
  <si>
    <t>■シングルス（女子）</t>
    <rPh sb="7" eb="9">
      <t>ジョシ</t>
    </rPh>
    <phoneticPr fontId="2"/>
  </si>
  <si>
    <t>■ダブルス（女子）</t>
    <rPh sb="6" eb="7">
      <t>オンナ</t>
    </rPh>
    <phoneticPr fontId="2"/>
  </si>
  <si>
    <t>大会参加申込書（女子）</t>
    <rPh sb="0" eb="2">
      <t>タイカイ</t>
    </rPh>
    <rPh sb="2" eb="4">
      <t>サンカ</t>
    </rPh>
    <rPh sb="4" eb="7">
      <t>モウシコミショ</t>
    </rPh>
    <rPh sb="8" eb="10">
      <t>ジョシ</t>
    </rPh>
    <phoneticPr fontId="2"/>
  </si>
  <si>
    <t>名前</t>
    <rPh sb="0" eb="2">
      <t>ナマエ</t>
    </rPh>
    <phoneticPr fontId="14"/>
  </si>
  <si>
    <t>監督</t>
    <rPh sb="0" eb="2">
      <t>カントク</t>
    </rPh>
    <phoneticPr fontId="14"/>
  </si>
  <si>
    <t>団体</t>
    <rPh sb="0" eb="2">
      <t>ダンタイ</t>
    </rPh>
    <phoneticPr fontId="14"/>
  </si>
  <si>
    <t>コーチ</t>
    <phoneticPr fontId="14"/>
  </si>
  <si>
    <t>単</t>
    <rPh sb="0" eb="1">
      <t>タン</t>
    </rPh>
    <phoneticPr fontId="14"/>
  </si>
  <si>
    <t>複</t>
    <rPh sb="0" eb="1">
      <t>フク</t>
    </rPh>
    <phoneticPr fontId="14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</si>
  <si>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</si>
  <si>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</si>
  <si>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</si>
  <si>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</si>
  <si>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</si>
  <si>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</si>
  <si>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t>くまもと　はなこ</t>
    <phoneticPr fontId="2"/>
  </si>
  <si>
    <t>熊本　花子</t>
    <rPh sb="0" eb="2">
      <t>クマモト</t>
    </rPh>
    <rPh sb="3" eb="5">
      <t>ハナコ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</si>
  <si>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</si>
  <si>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チーム名(男女別)をファイル名</t>
    </r>
    <r>
      <rPr>
        <sz val="6"/>
        <color indexed="10"/>
        <rFont val="UD デジタル 教科書体 N-B"/>
        <family val="1"/>
        <charset val="128"/>
      </rPr>
      <t>※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　※例：【九州第二中学校 女子】</t>
    </r>
    <rPh sb="5" eb="6">
      <t>メイ</t>
    </rPh>
    <rPh sb="7" eb="10">
      <t>ダンジョベツ</t>
    </rPh>
    <rPh sb="16" eb="17">
      <t>メイ</t>
    </rPh>
    <rPh sb="38" eb="46">
      <t>カ</t>
    </rPh>
    <rPh sb="55" eb="56">
      <t>レイ</t>
    </rPh>
    <rPh sb="58" eb="60">
      <t>キュウシュウ</t>
    </rPh>
    <rPh sb="60" eb="62">
      <t>ダイニ</t>
    </rPh>
    <rPh sb="62" eb="65">
      <t>チュウガッコウ</t>
    </rPh>
    <rPh sb="66" eb="68">
      <t>ジョシ</t>
    </rPh>
    <phoneticPr fontId="2"/>
  </si>
  <si>
    <r>
      <t xml:space="preserve">都道府県名
</t>
    </r>
    <r>
      <rPr>
        <sz val="6"/>
        <color rgb="FF000000"/>
        <rFont val="UD デジタル 教科書体 N-B"/>
        <family val="1"/>
        <charset val="128"/>
      </rPr>
      <t>※｢県｣まで含む</t>
    </r>
    <rPh sb="0" eb="4">
      <t>トドウフケン</t>
    </rPh>
    <rPh sb="4" eb="5">
      <t>メイ</t>
    </rPh>
    <rPh sb="8" eb="9">
      <t>ケン</t>
    </rPh>
    <rPh sb="12" eb="13">
      <t>フク</t>
    </rPh>
    <phoneticPr fontId="2"/>
  </si>
  <si>
    <t>例：×福岡　○福岡県</t>
    <phoneticPr fontId="2"/>
  </si>
  <si>
    <t>第２８回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</si>
</sst>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5"/>
      <color rgb="FFFF0000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7"/>
      <color rgb="FFFF0000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6"/>
      <color indexed="10"/>
      <name val="UD デジタル 教科書体 N-B"/>
      <family val="1"/>
      <charset val="128"/>
    </font>
    <font>
      <sz val="6"/>
      <color rgb="FF00000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12" fillId="0" borderId="0" xfId="2" applyFont="1" applyAlignment="1">
      <alignment horizontal="left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12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vertical="center" shrinkToFit="1"/>
      <protection locked="0"/>
    </xf>
    <xf numFmtId="38" fontId="7" fillId="0" borderId="19" xfId="1" applyNumberFormat="1" applyFont="1" applyBorder="1" applyAlignment="1" applyProtection="1">
      <alignment vertical="center" shrinkToFit="1"/>
      <protection locked="0"/>
    </xf>
    <xf numFmtId="0" fontId="21" fillId="0" borderId="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shrinkToFit="1"/>
    </xf>
    <xf numFmtId="0" fontId="34" fillId="0" borderId="1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center" vertical="center" shrinkToFit="1"/>
    </xf>
    <xf numFmtId="0" fontId="25" fillId="3" borderId="33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left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27" fillId="3" borderId="26" xfId="0" applyFont="1" applyFill="1" applyBorder="1" applyAlignment="1">
      <alignment horizontal="center" vertical="center" shrinkToFit="1"/>
    </xf>
    <xf numFmtId="0" fontId="27" fillId="3" borderId="2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3" borderId="34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3" borderId="22" xfId="0" applyFont="1" applyFill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left" vertical="center" shrinkToFit="1"/>
    </xf>
    <xf numFmtId="0" fontId="21" fillId="3" borderId="4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center" vertical="center" shrinkToFit="1"/>
    </xf>
    <xf numFmtId="0" fontId="30" fillId="4" borderId="45" xfId="0" applyFont="1" applyFill="1" applyBorder="1" applyAlignment="1">
      <alignment horizontal="center" vertical="center"/>
    </xf>
    <xf numFmtId="0" fontId="30" fillId="4" borderId="46" xfId="0" applyFont="1" applyFill="1" applyBorder="1" applyAlignment="1">
      <alignment horizontal="center" vertical="center"/>
    </xf>
    <xf numFmtId="0" fontId="30" fillId="4" borderId="47" xfId="0" applyFont="1" applyFill="1" applyBorder="1" applyAlignment="1">
      <alignment horizontal="center" vertical="center"/>
    </xf>
    <xf numFmtId="0" fontId="30" fillId="4" borderId="48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0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right" vertical="center" shrinkToFit="1"/>
    </xf>
    <xf numFmtId="0" fontId="31" fillId="0" borderId="58" xfId="0" applyFont="1" applyBorder="1" applyAlignment="1">
      <alignment horizontal="right" vertical="center" shrinkToFit="1"/>
    </xf>
    <xf numFmtId="0" fontId="27" fillId="3" borderId="25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shrinkToFit="1"/>
    </xf>
    <xf numFmtId="0" fontId="15" fillId="3" borderId="60" xfId="0" applyFont="1" applyFill="1" applyBorder="1" applyAlignment="1">
      <alignment horizontal="center" vertical="center" shrinkToFit="1"/>
    </xf>
    <xf numFmtId="0" fontId="15" fillId="3" borderId="62" xfId="0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0" fontId="21" fillId="3" borderId="59" xfId="0" applyFont="1" applyFill="1" applyBorder="1" applyAlignment="1">
      <alignment horizontal="left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36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  <xf numFmtId="0" fontId="15" fillId="0" borderId="40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left" vertical="top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99FF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FF99CC"/>
      <color rgb="FFFFCCFF"/>
      <color rgb="FF99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B1" sqref="B1:O3"/>
    </sheetView>
  </sheetViews>
  <sheetFormatPr defaultColWidth="9" defaultRowHeight="14.4" x14ac:dyDescent="0.2"/>
  <cols>
    <col min="1" max="1" width="2.109375" style="54" customWidth="1"/>
    <col min="2" max="2" width="6.6640625" style="54" customWidth="1"/>
    <col min="3" max="3" width="14.6640625" style="54" customWidth="1"/>
    <col min="4" max="4" width="4.6640625" style="54" customWidth="1"/>
    <col min="5" max="5" width="9" style="54"/>
    <col min="6" max="6" width="6.6640625" style="54" customWidth="1"/>
    <col min="7" max="7" width="14.6640625" style="54" customWidth="1"/>
    <col min="8" max="8" width="4.6640625" style="54" customWidth="1"/>
    <col min="9" max="9" width="14.6640625" style="54" customWidth="1"/>
    <col min="10" max="10" width="4.6640625" style="54" customWidth="1"/>
    <col min="11" max="11" width="9" style="54"/>
    <col min="12" max="12" width="6.6640625" style="54" customWidth="1"/>
    <col min="13" max="13" width="14.6640625" style="54" customWidth="1"/>
    <col min="14" max="14" width="4.6640625" style="54" customWidth="1"/>
    <col min="15" max="16384" width="9" style="54"/>
  </cols>
  <sheetData>
    <row r="1" spans="1:15" ht="9" customHeight="1" thickTop="1" x14ac:dyDescent="0.2">
      <c r="B1" s="111" t="s">
        <v>67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ht="13.5" customHeight="1" x14ac:dyDescent="0.2"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1:15" ht="6.75" customHeight="1" thickBot="1" x14ac:dyDescent="0.25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7.5" customHeight="1" thickTop="1" x14ac:dyDescent="0.2"/>
    <row r="5" spans="1:15" ht="23.25" customHeight="1" x14ac:dyDescent="0.2">
      <c r="A5" s="59"/>
      <c r="B5" s="59"/>
      <c r="C5" s="87" t="s">
        <v>48</v>
      </c>
      <c r="D5" s="87"/>
      <c r="E5" s="87"/>
      <c r="F5" s="87"/>
      <c r="G5" s="59"/>
      <c r="H5" s="59"/>
      <c r="I5" s="59"/>
      <c r="J5" s="59"/>
      <c r="K5" s="59"/>
      <c r="L5" s="142" t="s">
        <v>60</v>
      </c>
      <c r="M5" s="142"/>
      <c r="N5" s="142"/>
      <c r="O5" s="142"/>
    </row>
    <row r="6" spans="1:15" ht="5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3.5" customHeight="1" x14ac:dyDescent="0.2">
      <c r="A7" s="59"/>
      <c r="B7" s="59"/>
      <c r="C7" s="143" t="s">
        <v>65</v>
      </c>
      <c r="D7" s="145"/>
      <c r="E7" s="145"/>
      <c r="F7" s="59"/>
      <c r="G7" s="60" t="s">
        <v>13</v>
      </c>
      <c r="H7" s="120"/>
      <c r="I7" s="120"/>
      <c r="J7" s="120"/>
      <c r="K7" s="60" t="s">
        <v>13</v>
      </c>
      <c r="L7" s="120"/>
      <c r="M7" s="120"/>
      <c r="N7" s="120"/>
      <c r="O7" s="120"/>
    </row>
    <row r="8" spans="1:15" ht="25.5" customHeight="1" x14ac:dyDescent="0.2">
      <c r="A8" s="59"/>
      <c r="B8" s="59"/>
      <c r="C8" s="144"/>
      <c r="D8" s="145"/>
      <c r="E8" s="145"/>
      <c r="F8" s="59"/>
      <c r="G8" s="61" t="s">
        <v>2</v>
      </c>
      <c r="H8" s="88"/>
      <c r="I8" s="88"/>
      <c r="J8" s="88"/>
      <c r="K8" s="58" t="s">
        <v>4</v>
      </c>
      <c r="L8" s="88"/>
      <c r="M8" s="88"/>
      <c r="N8" s="88"/>
      <c r="O8" s="88"/>
    </row>
    <row r="9" spans="1:15" ht="12.75" customHeight="1" x14ac:dyDescent="0.2">
      <c r="A9" s="59"/>
      <c r="B9" s="59"/>
      <c r="C9" s="149" t="s">
        <v>66</v>
      </c>
      <c r="D9" s="149"/>
      <c r="E9" s="14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0.100000000000001" customHeight="1" x14ac:dyDescent="0.2">
      <c r="A10" s="59"/>
      <c r="B10" s="59"/>
      <c r="C10" s="93" t="s">
        <v>3</v>
      </c>
      <c r="D10" s="62" t="s">
        <v>14</v>
      </c>
      <c r="E10" s="89"/>
      <c r="F10" s="90"/>
      <c r="G10" s="91"/>
      <c r="H10" s="92"/>
      <c r="I10" s="92"/>
      <c r="J10" s="92"/>
      <c r="K10" s="92"/>
      <c r="L10" s="92"/>
      <c r="M10" s="92"/>
      <c r="N10" s="92"/>
      <c r="O10" s="92"/>
    </row>
    <row r="11" spans="1:15" ht="20.100000000000001" customHeight="1" x14ac:dyDescent="0.2">
      <c r="A11" s="59"/>
      <c r="B11" s="59"/>
      <c r="C11" s="94"/>
      <c r="D11" s="62" t="s">
        <v>15</v>
      </c>
      <c r="E11" s="130"/>
      <c r="F11" s="95"/>
      <c r="G11" s="95"/>
      <c r="H11" s="96"/>
      <c r="I11" s="62" t="s">
        <v>5</v>
      </c>
      <c r="J11" s="63" t="s">
        <v>15</v>
      </c>
      <c r="K11" s="95"/>
      <c r="L11" s="95"/>
      <c r="M11" s="95"/>
      <c r="N11" s="95"/>
      <c r="O11" s="96"/>
    </row>
    <row r="12" spans="1:15" ht="20.100000000000001" customHeight="1" x14ac:dyDescent="0.2">
      <c r="A12" s="59"/>
      <c r="B12" s="59"/>
      <c r="C12" s="128" t="s">
        <v>59</v>
      </c>
      <c r="D12" s="128"/>
      <c r="E12" s="128"/>
      <c r="F12" s="128"/>
      <c r="G12" s="128"/>
      <c r="H12" s="129"/>
      <c r="I12" s="64" t="s">
        <v>42</v>
      </c>
      <c r="J12" s="97" t="s">
        <v>56</v>
      </c>
      <c r="K12" s="131"/>
      <c r="L12" s="131"/>
      <c r="M12" s="131"/>
      <c r="N12" s="131"/>
      <c r="O12" s="132"/>
    </row>
    <row r="13" spans="1:15" ht="9.75" customHeight="1" thickBo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21" customHeight="1" x14ac:dyDescent="0.25">
      <c r="B14" s="121" t="s">
        <v>6</v>
      </c>
      <c r="C14" s="122"/>
      <c r="D14" s="123"/>
      <c r="E14" s="83" t="s">
        <v>11</v>
      </c>
      <c r="F14" s="121" t="s">
        <v>7</v>
      </c>
      <c r="G14" s="122"/>
      <c r="H14" s="122"/>
      <c r="I14" s="122"/>
      <c r="J14" s="122"/>
      <c r="K14" s="123"/>
      <c r="L14" s="121" t="s">
        <v>10</v>
      </c>
      <c r="M14" s="122"/>
      <c r="N14" s="122"/>
      <c r="O14" s="123"/>
    </row>
    <row r="15" spans="1:15" ht="15" customHeight="1" x14ac:dyDescent="0.2">
      <c r="B15" s="86"/>
      <c r="C15" s="79" t="s">
        <v>1</v>
      </c>
      <c r="D15" s="146" t="s">
        <v>0</v>
      </c>
      <c r="E15" s="84" t="s">
        <v>61</v>
      </c>
      <c r="F15" s="101"/>
      <c r="G15" s="80" t="s">
        <v>1</v>
      </c>
      <c r="H15" s="98" t="s">
        <v>0</v>
      </c>
      <c r="I15" s="82" t="s">
        <v>1</v>
      </c>
      <c r="J15" s="98" t="s">
        <v>0</v>
      </c>
      <c r="K15" s="135"/>
      <c r="L15" s="101"/>
      <c r="M15" s="81" t="s">
        <v>1</v>
      </c>
      <c r="N15" s="98" t="s">
        <v>0</v>
      </c>
      <c r="O15" s="135"/>
    </row>
    <row r="16" spans="1:15" ht="20.100000000000001" customHeight="1" x14ac:dyDescent="0.2">
      <c r="B16" s="86"/>
      <c r="C16" s="65" t="s">
        <v>57</v>
      </c>
      <c r="D16" s="147"/>
      <c r="E16" s="85" t="s">
        <v>62</v>
      </c>
      <c r="F16" s="86"/>
      <c r="G16" s="66" t="s">
        <v>57</v>
      </c>
      <c r="H16" s="99"/>
      <c r="I16" s="67" t="s">
        <v>57</v>
      </c>
      <c r="J16" s="99"/>
      <c r="K16" s="135"/>
      <c r="L16" s="86"/>
      <c r="M16" s="65" t="s">
        <v>57</v>
      </c>
      <c r="N16" s="99"/>
      <c r="O16" s="135"/>
    </row>
    <row r="17" spans="2:15" ht="12.75" customHeight="1" x14ac:dyDescent="0.2">
      <c r="B17" s="86" t="s">
        <v>8</v>
      </c>
      <c r="C17" s="68"/>
      <c r="D17" s="105"/>
      <c r="E17" s="55"/>
      <c r="F17" s="86" t="s">
        <v>8</v>
      </c>
      <c r="G17" s="69"/>
      <c r="H17" s="148"/>
      <c r="I17" s="124"/>
      <c r="J17" s="125"/>
      <c r="K17" s="135"/>
      <c r="L17" s="86" t="s">
        <v>8</v>
      </c>
      <c r="M17" s="68"/>
      <c r="N17" s="148"/>
      <c r="O17" s="135"/>
    </row>
    <row r="18" spans="2:15" ht="20.100000000000001" customHeight="1" x14ac:dyDescent="0.2">
      <c r="B18" s="86"/>
      <c r="C18" s="70"/>
      <c r="D18" s="105"/>
      <c r="E18" s="55"/>
      <c r="F18" s="86"/>
      <c r="G18" s="71"/>
      <c r="H18" s="148"/>
      <c r="I18" s="126"/>
      <c r="J18" s="127"/>
      <c r="K18" s="135"/>
      <c r="L18" s="86"/>
      <c r="M18" s="70"/>
      <c r="N18" s="148"/>
      <c r="O18" s="135"/>
    </row>
    <row r="19" spans="2:15" ht="12.75" customHeight="1" x14ac:dyDescent="0.2">
      <c r="B19" s="102" t="s">
        <v>9</v>
      </c>
      <c r="C19" s="68"/>
      <c r="D19" s="100"/>
      <c r="E19" s="141" t="s">
        <v>12</v>
      </c>
      <c r="F19" s="102" t="s">
        <v>9</v>
      </c>
      <c r="G19" s="69"/>
      <c r="H19" s="110"/>
      <c r="I19" s="124"/>
      <c r="J19" s="125"/>
      <c r="K19" s="133" t="s">
        <v>41</v>
      </c>
      <c r="L19" s="102" t="s">
        <v>9</v>
      </c>
      <c r="M19" s="68"/>
      <c r="N19" s="110"/>
      <c r="O19" s="133" t="s">
        <v>41</v>
      </c>
    </row>
    <row r="20" spans="2:15" ht="20.100000000000001" customHeight="1" x14ac:dyDescent="0.2">
      <c r="B20" s="101"/>
      <c r="C20" s="70"/>
      <c r="D20" s="100"/>
      <c r="E20" s="141"/>
      <c r="F20" s="101"/>
      <c r="G20" s="71"/>
      <c r="H20" s="110"/>
      <c r="I20" s="126"/>
      <c r="J20" s="127"/>
      <c r="K20" s="134"/>
      <c r="L20" s="101"/>
      <c r="M20" s="70"/>
      <c r="N20" s="110"/>
      <c r="O20" s="134"/>
    </row>
    <row r="21" spans="2:15" ht="12.75" customHeight="1" x14ac:dyDescent="0.2">
      <c r="B21" s="86">
        <v>1</v>
      </c>
      <c r="C21" s="68"/>
      <c r="D21" s="100"/>
      <c r="E21" s="72"/>
      <c r="F21" s="86">
        <v>1</v>
      </c>
      <c r="G21" s="69"/>
      <c r="H21" s="103"/>
      <c r="I21" s="68"/>
      <c r="J21" s="103"/>
      <c r="K21" s="108"/>
      <c r="L21" s="86">
        <v>1</v>
      </c>
      <c r="M21" s="68"/>
      <c r="N21" s="136"/>
      <c r="O21" s="108"/>
    </row>
    <row r="22" spans="2:15" ht="20.100000000000001" customHeight="1" x14ac:dyDescent="0.2">
      <c r="B22" s="86"/>
      <c r="C22" s="70"/>
      <c r="D22" s="100"/>
      <c r="E22" s="72"/>
      <c r="F22" s="86"/>
      <c r="G22" s="71"/>
      <c r="H22" s="104"/>
      <c r="I22" s="70"/>
      <c r="J22" s="104"/>
      <c r="K22" s="108"/>
      <c r="L22" s="86"/>
      <c r="M22" s="70"/>
      <c r="N22" s="138"/>
      <c r="O22" s="108"/>
    </row>
    <row r="23" spans="2:15" ht="12.75" customHeight="1" x14ac:dyDescent="0.2">
      <c r="B23" s="86">
        <v>2</v>
      </c>
      <c r="C23" s="68"/>
      <c r="D23" s="100"/>
      <c r="E23" s="72"/>
      <c r="F23" s="86">
        <v>2</v>
      </c>
      <c r="G23" s="69"/>
      <c r="H23" s="97"/>
      <c r="I23" s="68"/>
      <c r="J23" s="97"/>
      <c r="K23" s="108"/>
      <c r="L23" s="86">
        <v>2</v>
      </c>
      <c r="M23" s="68"/>
      <c r="N23" s="97"/>
      <c r="O23" s="108"/>
    </row>
    <row r="24" spans="2:15" ht="20.100000000000001" customHeight="1" x14ac:dyDescent="0.2">
      <c r="B24" s="86"/>
      <c r="C24" s="70"/>
      <c r="D24" s="100"/>
      <c r="E24" s="72"/>
      <c r="F24" s="86"/>
      <c r="G24" s="71"/>
      <c r="H24" s="97"/>
      <c r="I24" s="70"/>
      <c r="J24" s="97"/>
      <c r="K24" s="108"/>
      <c r="L24" s="86"/>
      <c r="M24" s="70"/>
      <c r="N24" s="97"/>
      <c r="O24" s="108"/>
    </row>
    <row r="25" spans="2:15" ht="12.75" customHeight="1" x14ac:dyDescent="0.2">
      <c r="B25" s="86">
        <v>3</v>
      </c>
      <c r="C25" s="68"/>
      <c r="D25" s="100"/>
      <c r="E25" s="72"/>
      <c r="F25" s="86">
        <v>3</v>
      </c>
      <c r="G25" s="69"/>
      <c r="H25" s="97"/>
      <c r="I25" s="68"/>
      <c r="J25" s="97"/>
      <c r="K25" s="108"/>
      <c r="L25" s="86">
        <v>3</v>
      </c>
      <c r="M25" s="68"/>
      <c r="N25" s="97"/>
      <c r="O25" s="108"/>
    </row>
    <row r="26" spans="2:15" ht="20.100000000000001" customHeight="1" x14ac:dyDescent="0.2">
      <c r="B26" s="86"/>
      <c r="C26" s="70"/>
      <c r="D26" s="100"/>
      <c r="E26" s="72"/>
      <c r="F26" s="86"/>
      <c r="G26" s="71"/>
      <c r="H26" s="97"/>
      <c r="I26" s="70"/>
      <c r="J26" s="97"/>
      <c r="K26" s="108"/>
      <c r="L26" s="86"/>
      <c r="M26" s="70"/>
      <c r="N26" s="97"/>
      <c r="O26" s="108"/>
    </row>
    <row r="27" spans="2:15" ht="12.75" customHeight="1" x14ac:dyDescent="0.2">
      <c r="B27" s="86">
        <v>4</v>
      </c>
      <c r="C27" s="68"/>
      <c r="D27" s="100"/>
      <c r="E27" s="72"/>
      <c r="F27" s="86">
        <v>4</v>
      </c>
      <c r="G27" s="69"/>
      <c r="H27" s="97"/>
      <c r="I27" s="68"/>
      <c r="J27" s="97"/>
      <c r="K27" s="108"/>
      <c r="L27" s="86">
        <v>4</v>
      </c>
      <c r="M27" s="68"/>
      <c r="N27" s="97"/>
      <c r="O27" s="108"/>
    </row>
    <row r="28" spans="2:15" ht="20.100000000000001" customHeight="1" x14ac:dyDescent="0.2">
      <c r="B28" s="86"/>
      <c r="C28" s="70"/>
      <c r="D28" s="100"/>
      <c r="E28" s="72"/>
      <c r="F28" s="86"/>
      <c r="G28" s="71"/>
      <c r="H28" s="97"/>
      <c r="I28" s="70"/>
      <c r="J28" s="97"/>
      <c r="K28" s="108"/>
      <c r="L28" s="86"/>
      <c r="M28" s="70"/>
      <c r="N28" s="97"/>
      <c r="O28" s="108"/>
    </row>
    <row r="29" spans="2:15" ht="12.75" customHeight="1" x14ac:dyDescent="0.2">
      <c r="B29" s="86">
        <v>5</v>
      </c>
      <c r="C29" s="68"/>
      <c r="D29" s="100"/>
      <c r="E29" s="72"/>
      <c r="F29" s="86">
        <v>5</v>
      </c>
      <c r="G29" s="68"/>
      <c r="H29" s="97"/>
      <c r="I29" s="68"/>
      <c r="J29" s="110"/>
      <c r="K29" s="139"/>
      <c r="L29" s="86">
        <v>5</v>
      </c>
      <c r="M29" s="68"/>
      <c r="N29" s="97"/>
      <c r="O29" s="108"/>
    </row>
    <row r="30" spans="2:15" ht="20.100000000000001" customHeight="1" x14ac:dyDescent="0.2">
      <c r="B30" s="86"/>
      <c r="C30" s="70"/>
      <c r="D30" s="100"/>
      <c r="E30" s="72"/>
      <c r="F30" s="86"/>
      <c r="G30" s="70"/>
      <c r="H30" s="97"/>
      <c r="I30" s="70"/>
      <c r="J30" s="110"/>
      <c r="K30" s="139"/>
      <c r="L30" s="86"/>
      <c r="M30" s="70"/>
      <c r="N30" s="97"/>
      <c r="O30" s="108"/>
    </row>
    <row r="31" spans="2:15" ht="12.75" customHeight="1" x14ac:dyDescent="0.2">
      <c r="B31" s="86">
        <v>6</v>
      </c>
      <c r="C31" s="68"/>
      <c r="D31" s="100"/>
      <c r="E31" s="72"/>
      <c r="F31" s="86">
        <v>6</v>
      </c>
      <c r="G31" s="69"/>
      <c r="H31" s="97"/>
      <c r="I31" s="68"/>
      <c r="J31" s="97"/>
      <c r="K31" s="108"/>
      <c r="L31" s="86">
        <v>6</v>
      </c>
      <c r="M31" s="68"/>
      <c r="N31" s="136"/>
      <c r="O31" s="108"/>
    </row>
    <row r="32" spans="2:15" ht="20.100000000000001" customHeight="1" x14ac:dyDescent="0.2">
      <c r="B32" s="86"/>
      <c r="C32" s="70"/>
      <c r="D32" s="100"/>
      <c r="E32" s="72"/>
      <c r="F32" s="86"/>
      <c r="G32" s="71"/>
      <c r="H32" s="97"/>
      <c r="I32" s="70"/>
      <c r="J32" s="97"/>
      <c r="K32" s="108"/>
      <c r="L32" s="86"/>
      <c r="M32" s="70"/>
      <c r="N32" s="138"/>
      <c r="O32" s="108"/>
    </row>
    <row r="33" spans="2:15" ht="12.75" customHeight="1" x14ac:dyDescent="0.2">
      <c r="B33" s="86">
        <v>7</v>
      </c>
      <c r="C33" s="68"/>
      <c r="D33" s="100"/>
      <c r="E33" s="72"/>
      <c r="F33" s="86">
        <v>7</v>
      </c>
      <c r="G33" s="69"/>
      <c r="H33" s="97"/>
      <c r="I33" s="68"/>
      <c r="J33" s="97"/>
      <c r="K33" s="108"/>
      <c r="L33" s="86">
        <v>7</v>
      </c>
      <c r="M33" s="68"/>
      <c r="N33" s="136"/>
      <c r="O33" s="108"/>
    </row>
    <row r="34" spans="2:15" ht="20.100000000000001" customHeight="1" thickBot="1" x14ac:dyDescent="0.25">
      <c r="B34" s="106"/>
      <c r="C34" s="73"/>
      <c r="D34" s="107"/>
      <c r="E34" s="72"/>
      <c r="F34" s="106"/>
      <c r="G34" s="74"/>
      <c r="H34" s="140"/>
      <c r="I34" s="73"/>
      <c r="J34" s="140"/>
      <c r="K34" s="109"/>
      <c r="L34" s="106"/>
      <c r="M34" s="73"/>
      <c r="N34" s="137"/>
      <c r="O34" s="109"/>
    </row>
    <row r="35" spans="2:15" x14ac:dyDescent="0.2">
      <c r="B35" s="54" t="s">
        <v>55</v>
      </c>
    </row>
    <row r="36" spans="2:15" x14ac:dyDescent="0.2">
      <c r="B36" s="54" t="s">
        <v>63</v>
      </c>
      <c r="M36" s="56"/>
    </row>
    <row r="37" spans="2:15" x14ac:dyDescent="0.2">
      <c r="B37" s="54" t="s">
        <v>64</v>
      </c>
      <c r="D37" s="57"/>
      <c r="E37" s="57"/>
      <c r="F37" s="57"/>
      <c r="G37" s="57"/>
      <c r="H37" s="57"/>
      <c r="I37" s="57"/>
      <c r="J37" s="57"/>
      <c r="K37" s="57"/>
      <c r="M37" s="56"/>
    </row>
  </sheetData>
  <mergeCells count="111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C9:E9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N21:N34 H21:H34 J21:J34" xr:uid="{FD46C925-71B7-4702-9315-FB7A3833D384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W3" sqref="W3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16</v>
      </c>
      <c r="B2" s="5" t="s">
        <v>17</v>
      </c>
      <c r="C2" s="5" t="s">
        <v>18</v>
      </c>
      <c r="D2" s="30" t="s">
        <v>2</v>
      </c>
      <c r="E2" s="30" t="s">
        <v>19</v>
      </c>
      <c r="F2" s="6" t="s">
        <v>20</v>
      </c>
      <c r="G2" s="30" t="s">
        <v>21</v>
      </c>
      <c r="H2" s="30" t="s">
        <v>22</v>
      </c>
      <c r="I2" s="5" t="s">
        <v>23</v>
      </c>
      <c r="J2" s="30" t="s">
        <v>24</v>
      </c>
      <c r="K2" s="5" t="s">
        <v>25</v>
      </c>
      <c r="L2" s="6" t="s">
        <v>26</v>
      </c>
      <c r="M2" s="5" t="s">
        <v>6</v>
      </c>
      <c r="N2" s="5" t="s">
        <v>27</v>
      </c>
      <c r="O2" s="5" t="s">
        <v>28</v>
      </c>
      <c r="P2" s="5" t="s">
        <v>29</v>
      </c>
      <c r="Q2" s="5" t="s">
        <v>30</v>
      </c>
      <c r="R2" s="5" t="s">
        <v>31</v>
      </c>
      <c r="S2" s="5" t="s">
        <v>27</v>
      </c>
      <c r="T2" s="5" t="s">
        <v>43</v>
      </c>
      <c r="U2" s="5" t="s">
        <v>28</v>
      </c>
      <c r="V2" s="5" t="s">
        <v>44</v>
      </c>
      <c r="W2" s="7" t="s">
        <v>32</v>
      </c>
    </row>
    <row r="3" spans="1:25" ht="24.75" customHeight="1" x14ac:dyDescent="0.2">
      <c r="A3" s="8" t="s">
        <v>45</v>
      </c>
      <c r="B3" s="9"/>
      <c r="C3" s="10">
        <f>【女子】申込書※このシートのみ入力!D7</f>
        <v>0</v>
      </c>
      <c r="D3" s="31">
        <f>【女子】申込書※このシートのみ入力!H8</f>
        <v>0</v>
      </c>
      <c r="E3" s="32">
        <f>【女子】申込書※このシートのみ入力!L8</f>
        <v>0</v>
      </c>
      <c r="F3" s="11" t="str">
        <f>ASC(G3)</f>
        <v>0</v>
      </c>
      <c r="G3" s="33">
        <f>【女子】申込書※このシートのみ入力!E10</f>
        <v>0</v>
      </c>
      <c r="H3" s="34">
        <f>【女子】申込書※このシートのみ入力!G10</f>
        <v>0</v>
      </c>
      <c r="I3" s="10" t="str">
        <f>ASC(J3)</f>
        <v>0</v>
      </c>
      <c r="J3" s="35">
        <f>【女子】申込書※このシートのみ入力!E11</f>
        <v>0</v>
      </c>
      <c r="K3" s="10" t="str">
        <f>ASC(L3)</f>
        <v>0</v>
      </c>
      <c r="L3" s="36">
        <f>【女子】申込書※このシートのみ入力!K11</f>
        <v>0</v>
      </c>
      <c r="M3" s="75" t="str">
        <f>IF(COUNTIF(【女子】申込書※このシートのみ入力!C21:C34,"*"),"1","0")</f>
        <v>0</v>
      </c>
      <c r="N3" s="76">
        <f>COUNTA(【女子】申込書※このシートのみ入力!C22,【女子】申込書※このシートのみ入力!C24,【女子】申込書※このシートのみ入力!C26,【女子】申込書※このシートのみ入力!C28,【女子】申込書※このシートのみ入力!C30,【女子】申込書※このシートのみ入力!C32,【女子】申込書※このシートのみ入力!C34)</f>
        <v>0</v>
      </c>
      <c r="O3" s="12">
        <v>15000</v>
      </c>
      <c r="P3" s="12">
        <f>M3*O3</f>
        <v>0</v>
      </c>
      <c r="Q3" s="77">
        <f>COUNTA(【女子】申込書※このシートのみ入力!M22,【女子】申込書※このシートのみ入力!M24,【女子】申込書※このシートのみ入力!M26,【女子】申込書※このシートのみ入力!M28,【女子】申込書※このシートのみ入力!M30,【女子】申込書※このシートのみ入力!M32,【女子】申込書※このシートのみ入力!M34)</f>
        <v>0</v>
      </c>
      <c r="R3" s="78">
        <f>COUNTA(【女子】申込書※このシートのみ入力!G22,【女子】申込書※このシートのみ入力!G24,【女子】申込書※このシートのみ入力!G26,【女子】申込書※このシートのみ入力!G28,【女子】申込書※このシートのみ入力!G30,【女子】申込書※このシートのみ入力!G32,【女子】申込書※このシートのみ入力!G34,【女子】申込書※このシートのみ入力!I22,【女子】申込書※このシートのみ入力!I24,【女子】申込書※このシートのみ入力!I26,【女子】申込書※このシートのみ入力!I28,【女子】申込書※このシートのみ入力!I30,【女子】申込書※このシートのみ入力!I32,【女子】申込書※このシートのみ入力!I34)</f>
        <v>0</v>
      </c>
      <c r="S3" s="9">
        <f>SUM(Q3:R3)</f>
        <v>0</v>
      </c>
      <c r="T3" s="9">
        <f>IF(S3&gt;7,S3-7,0)</f>
        <v>0</v>
      </c>
      <c r="U3" s="12">
        <v>2000</v>
      </c>
      <c r="V3" s="12">
        <f>T3*U3</f>
        <v>0</v>
      </c>
      <c r="W3" s="13">
        <f>IF(M3="1",SUM(P3,V3),S3*U3)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G3" sqref="G3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38" t="s">
        <v>46</v>
      </c>
    </row>
    <row r="3" spans="1:6" ht="18.75" customHeight="1" x14ac:dyDescent="0.15">
      <c r="A3" s="21" t="s">
        <v>33</v>
      </c>
      <c r="B3" s="21" t="s">
        <v>18</v>
      </c>
      <c r="C3" s="21" t="s">
        <v>2</v>
      </c>
      <c r="D3" s="22" t="s">
        <v>34</v>
      </c>
      <c r="E3" s="21" t="s">
        <v>0</v>
      </c>
    </row>
    <row r="4" spans="1:6" ht="18.75" customHeight="1" x14ac:dyDescent="0.15">
      <c r="A4" s="23">
        <v>1</v>
      </c>
      <c r="B4" s="15">
        <f>【女子】申込書※このシートのみ入力!D7</f>
        <v>0</v>
      </c>
      <c r="C4" s="50">
        <f>【女子】申込書※このシートのみ入力!H8</f>
        <v>0</v>
      </c>
      <c r="D4" s="51">
        <f>【女子】申込書※このシートのみ入力!M22</f>
        <v>0</v>
      </c>
      <c r="E4" s="52">
        <f>【女子】申込書※このシートのみ入力!N21</f>
        <v>0</v>
      </c>
    </row>
    <row r="5" spans="1:6" ht="18.75" customHeight="1" x14ac:dyDescent="0.15">
      <c r="A5" s="23">
        <v>2</v>
      </c>
      <c r="B5" s="15">
        <f>【女子】申込書※このシートのみ入力!D7</f>
        <v>0</v>
      </c>
      <c r="C5" s="50">
        <f>【女子】申込書※このシートのみ入力!H8</f>
        <v>0</v>
      </c>
      <c r="D5" s="51">
        <f>【女子】申込書※このシートのみ入力!M24</f>
        <v>0</v>
      </c>
      <c r="E5" s="52">
        <f>【女子】申込書※このシートのみ入力!N23</f>
        <v>0</v>
      </c>
    </row>
    <row r="6" spans="1:6" ht="18.75" customHeight="1" x14ac:dyDescent="0.15">
      <c r="A6" s="23">
        <v>3</v>
      </c>
      <c r="B6" s="15">
        <f>【女子】申込書※このシートのみ入力!D7</f>
        <v>0</v>
      </c>
      <c r="C6" s="50">
        <f>【女子】申込書※このシートのみ入力!H8</f>
        <v>0</v>
      </c>
      <c r="D6" s="51">
        <f>【女子】申込書※このシートのみ入力!M26</f>
        <v>0</v>
      </c>
      <c r="E6" s="52">
        <f>【女子】申込書※このシートのみ入力!N25</f>
        <v>0</v>
      </c>
    </row>
    <row r="7" spans="1:6" ht="18.75" customHeight="1" x14ac:dyDescent="0.15">
      <c r="A7" s="23">
        <v>4</v>
      </c>
      <c r="B7" s="15">
        <f>【女子】申込書※このシートのみ入力!D7</f>
        <v>0</v>
      </c>
      <c r="C7" s="50">
        <f>【女子】申込書※このシートのみ入力!H8</f>
        <v>0</v>
      </c>
      <c r="D7" s="51">
        <f>【女子】申込書※このシートのみ入力!M28</f>
        <v>0</v>
      </c>
      <c r="E7" s="52">
        <f>【女子】申込書※このシートのみ入力!N27</f>
        <v>0</v>
      </c>
    </row>
    <row r="8" spans="1:6" ht="18.75" customHeight="1" x14ac:dyDescent="0.15">
      <c r="A8" s="23">
        <v>5</v>
      </c>
      <c r="B8" s="15">
        <f>【女子】申込書※このシートのみ入力!D7</f>
        <v>0</v>
      </c>
      <c r="C8" s="50">
        <f>【女子】申込書※このシートのみ入力!H8</f>
        <v>0</v>
      </c>
      <c r="D8" s="51">
        <f>【女子】申込書※このシートのみ入力!M30</f>
        <v>0</v>
      </c>
      <c r="E8" s="52">
        <f>【女子】申込書※このシートのみ入力!N29</f>
        <v>0</v>
      </c>
    </row>
    <row r="9" spans="1:6" ht="18.75" customHeight="1" x14ac:dyDescent="0.15">
      <c r="A9" s="23">
        <v>6</v>
      </c>
      <c r="B9" s="15">
        <f>【女子】申込書※このシートのみ入力!D7</f>
        <v>0</v>
      </c>
      <c r="C9" s="50">
        <f>【女子】申込書※このシートのみ入力!H8</f>
        <v>0</v>
      </c>
      <c r="D9" s="51">
        <f>【女子】申込書※このシートのみ入力!M32</f>
        <v>0</v>
      </c>
      <c r="E9" s="52">
        <f>【女子】申込書※このシートのみ入力!N31</f>
        <v>0</v>
      </c>
    </row>
    <row r="10" spans="1:6" ht="18.75" customHeight="1" x14ac:dyDescent="0.15">
      <c r="A10" s="23">
        <v>7</v>
      </c>
      <c r="B10" s="15">
        <f>【女子】申込書※このシートのみ入力!D7</f>
        <v>0</v>
      </c>
      <c r="C10" s="50">
        <f>【女子】申込書※このシートのみ入力!H8</f>
        <v>0</v>
      </c>
      <c r="D10" s="51">
        <f>【女子】申込書※このシートのみ入力!M34</f>
        <v>0</v>
      </c>
      <c r="E10" s="52">
        <f>【女子】申込書※このシートのみ入力!N33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I3" sqref="I3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38" t="s">
        <v>47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33</v>
      </c>
      <c r="B3" s="21" t="s">
        <v>18</v>
      </c>
      <c r="C3" s="21" t="s">
        <v>2</v>
      </c>
      <c r="D3" s="24" t="s">
        <v>39</v>
      </c>
      <c r="E3" s="24" t="s">
        <v>40</v>
      </c>
      <c r="F3" s="24" t="s">
        <v>39</v>
      </c>
      <c r="G3" s="24" t="s">
        <v>40</v>
      </c>
    </row>
    <row r="4" spans="1:8" ht="21.75" customHeight="1" x14ac:dyDescent="0.2">
      <c r="A4" s="24">
        <v>1</v>
      </c>
      <c r="B4" s="24">
        <f>【女子】申込書※このシートのみ入力!D7</f>
        <v>0</v>
      </c>
      <c r="C4" s="50">
        <f>【女子】申込書※このシートのみ入力!H8</f>
        <v>0</v>
      </c>
      <c r="D4" s="51">
        <f>【女子】申込書※このシートのみ入力!G22</f>
        <v>0</v>
      </c>
      <c r="E4" s="51">
        <f>【女子】申込書※このシートのみ入力!H21</f>
        <v>0</v>
      </c>
      <c r="F4" s="51">
        <f>【女子】申込書※このシートのみ入力!I22</f>
        <v>0</v>
      </c>
      <c r="G4" s="53">
        <f>【女子】申込書※このシートのみ入力!J21</f>
        <v>0</v>
      </c>
    </row>
    <row r="5" spans="1:8" ht="21.75" customHeight="1" x14ac:dyDescent="0.2">
      <c r="A5" s="24">
        <v>2</v>
      </c>
      <c r="B5" s="24">
        <f>【女子】申込書※このシートのみ入力!D7</f>
        <v>0</v>
      </c>
      <c r="C5" s="50">
        <f>【女子】申込書※このシートのみ入力!H8</f>
        <v>0</v>
      </c>
      <c r="D5" s="51">
        <f>【女子】申込書※このシートのみ入力!G24</f>
        <v>0</v>
      </c>
      <c r="E5" s="51">
        <f>【女子】申込書※このシートのみ入力!H23</f>
        <v>0</v>
      </c>
      <c r="F5" s="51">
        <f>【女子】申込書※このシートのみ入力!I24</f>
        <v>0</v>
      </c>
      <c r="G5" s="53">
        <f>【女子】申込書※このシートのみ入力!J23</f>
        <v>0</v>
      </c>
    </row>
    <row r="6" spans="1:8" ht="21.75" customHeight="1" x14ac:dyDescent="0.2">
      <c r="A6" s="24">
        <v>3</v>
      </c>
      <c r="B6" s="24">
        <f>【女子】申込書※このシートのみ入力!D7</f>
        <v>0</v>
      </c>
      <c r="C6" s="50">
        <f>【女子】申込書※このシートのみ入力!H8</f>
        <v>0</v>
      </c>
      <c r="D6" s="51">
        <f>【女子】申込書※このシートのみ入力!G26</f>
        <v>0</v>
      </c>
      <c r="E6" s="51">
        <f>【女子】申込書※このシートのみ入力!H25</f>
        <v>0</v>
      </c>
      <c r="F6" s="51">
        <f>【女子】申込書※このシートのみ入力!I26</f>
        <v>0</v>
      </c>
      <c r="G6" s="53">
        <f>【女子】申込書※このシートのみ入力!J25</f>
        <v>0</v>
      </c>
    </row>
    <row r="7" spans="1:8" ht="21.75" customHeight="1" x14ac:dyDescent="0.2">
      <c r="A7" s="24">
        <v>4</v>
      </c>
      <c r="B7" s="24">
        <f>【女子】申込書※このシートのみ入力!D7</f>
        <v>0</v>
      </c>
      <c r="C7" s="50">
        <f>【女子】申込書※このシートのみ入力!H8</f>
        <v>0</v>
      </c>
      <c r="D7" s="51">
        <f>【女子】申込書※このシートのみ入力!G28</f>
        <v>0</v>
      </c>
      <c r="E7" s="51">
        <f>【女子】申込書※このシートのみ入力!H27</f>
        <v>0</v>
      </c>
      <c r="F7" s="51">
        <f>【女子】申込書※このシートのみ入力!I28</f>
        <v>0</v>
      </c>
      <c r="G7" s="53">
        <f>【女子】申込書※このシートのみ入力!J27</f>
        <v>0</v>
      </c>
    </row>
    <row r="8" spans="1:8" ht="21.75" customHeight="1" x14ac:dyDescent="0.2">
      <c r="A8" s="24">
        <v>5</v>
      </c>
      <c r="B8" s="24">
        <f>【女子】申込書※このシートのみ入力!D7</f>
        <v>0</v>
      </c>
      <c r="C8" s="50">
        <f>【女子】申込書※このシートのみ入力!H8</f>
        <v>0</v>
      </c>
      <c r="D8" s="51">
        <f>【女子】申込書※このシートのみ入力!G30</f>
        <v>0</v>
      </c>
      <c r="E8" s="51">
        <f>【女子】申込書※このシートのみ入力!H29</f>
        <v>0</v>
      </c>
      <c r="F8" s="51">
        <f>【女子】申込書※このシートのみ入力!I30</f>
        <v>0</v>
      </c>
      <c r="G8" s="53">
        <f>【女子】申込書※このシートのみ入力!J29</f>
        <v>0</v>
      </c>
    </row>
    <row r="9" spans="1:8" ht="21.75" customHeight="1" x14ac:dyDescent="0.2">
      <c r="A9" s="24">
        <v>6</v>
      </c>
      <c r="B9" s="24">
        <f>【女子】申込書※このシートのみ入力!D7</f>
        <v>0</v>
      </c>
      <c r="C9" s="50">
        <f>【女子】申込書※このシートのみ入力!H8</f>
        <v>0</v>
      </c>
      <c r="D9" s="51">
        <f>【女子】申込書※このシートのみ入力!G32</f>
        <v>0</v>
      </c>
      <c r="E9" s="51">
        <f>【女子】申込書※このシートのみ入力!H31</f>
        <v>0</v>
      </c>
      <c r="F9" s="51">
        <f>【女子】申込書※このシートのみ入力!I32</f>
        <v>0</v>
      </c>
      <c r="G9" s="53">
        <f>【女子】申込書※このシートのみ入力!J31</f>
        <v>0</v>
      </c>
    </row>
    <row r="10" spans="1:8" ht="21.75" customHeight="1" x14ac:dyDescent="0.2">
      <c r="A10" s="24">
        <v>7</v>
      </c>
      <c r="B10" s="24">
        <f>【女子】申込書※このシートのみ入力!D7</f>
        <v>0</v>
      </c>
      <c r="C10" s="50">
        <f>【女子】申込書※このシートのみ入力!H8</f>
        <v>0</v>
      </c>
      <c r="D10" s="51">
        <f>【女子】申込書※このシートのみ入力!G34</f>
        <v>0</v>
      </c>
      <c r="E10" s="51">
        <f>【女子】申込書※このシートのみ入力!H33</f>
        <v>0</v>
      </c>
      <c r="F10" s="51">
        <f>【女子】申込書※このシートのみ入力!I34</f>
        <v>0</v>
      </c>
      <c r="G10" s="53">
        <f>【女子】申込書※このシートのみ入力!J33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/>
  </sheetViews>
  <sheetFormatPr defaultColWidth="9" defaultRowHeight="12" x14ac:dyDescent="0.2"/>
  <cols>
    <col min="1" max="2" width="6.21875" style="44" customWidth="1"/>
    <col min="3" max="3" width="11.21875" style="44" customWidth="1"/>
    <col min="4" max="6" width="5.6640625" style="44" customWidth="1"/>
    <col min="7" max="7" width="9" style="44"/>
    <col min="8" max="8" width="9" style="44" customWidth="1"/>
    <col min="9" max="16384" width="9" style="44"/>
  </cols>
  <sheetData>
    <row r="1" spans="1:6" x14ac:dyDescent="0.2">
      <c r="A1" s="43">
        <v>1</v>
      </c>
      <c r="B1" s="43">
        <f>【女子】申込書※このシートのみ入力!D7</f>
        <v>0</v>
      </c>
      <c r="C1" s="45">
        <f>【女子】申込書※このシートのみ入力!H8</f>
        <v>0</v>
      </c>
      <c r="D1" s="45"/>
      <c r="E1" s="45"/>
      <c r="F1" s="45"/>
    </row>
    <row r="2" spans="1:6" x14ac:dyDescent="0.2">
      <c r="A2" s="46" t="s">
        <v>8</v>
      </c>
      <c r="B2" s="46"/>
      <c r="C2" s="46" t="str">
        <f ca="1">集約表!L3</f>
        <v/>
      </c>
      <c r="D2" s="45"/>
      <c r="E2" s="45"/>
      <c r="F2" s="45"/>
    </row>
    <row r="3" spans="1:6" x14ac:dyDescent="0.2">
      <c r="A3" s="47" t="s">
        <v>35</v>
      </c>
      <c r="B3" s="47"/>
      <c r="C3" s="47" t="str">
        <f ca="1">集約表!P3</f>
        <v/>
      </c>
      <c r="D3" s="45"/>
      <c r="E3" s="45"/>
      <c r="F3" s="45"/>
    </row>
    <row r="4" spans="1:6" x14ac:dyDescent="0.2">
      <c r="A4" s="46" t="s">
        <v>36</v>
      </c>
      <c r="B4" s="46"/>
      <c r="C4" s="46"/>
      <c r="D4" s="46" t="s">
        <v>0</v>
      </c>
      <c r="E4" s="46" t="s">
        <v>6</v>
      </c>
      <c r="F4" s="46" t="s">
        <v>37</v>
      </c>
    </row>
    <row r="5" spans="1:6" x14ac:dyDescent="0.15">
      <c r="A5" s="46" t="s">
        <v>38</v>
      </c>
      <c r="B5" s="46"/>
      <c r="C5" s="46" t="str">
        <f>集約表!F1</f>
        <v/>
      </c>
      <c r="D5" s="48" t="str">
        <f>集約表!G1</f>
        <v/>
      </c>
      <c r="E5" s="48" t="str">
        <f>集約表!H1</f>
        <v/>
      </c>
      <c r="F5" s="46" t="str">
        <f>IFERROR(VLOOKUP(C5,集約表!B$8:E$28,4,0),"")</f>
        <v/>
      </c>
    </row>
    <row r="6" spans="1:6" x14ac:dyDescent="0.15">
      <c r="A6" s="46" t="s">
        <v>38</v>
      </c>
      <c r="B6" s="46"/>
      <c r="C6" s="46" t="str">
        <f>集約表!F2</f>
        <v/>
      </c>
      <c r="D6" s="48" t="str">
        <f>集約表!G2</f>
        <v/>
      </c>
      <c r="E6" s="48" t="str">
        <f>集約表!H2</f>
        <v/>
      </c>
      <c r="F6" s="46" t="str">
        <f>IFERROR(VLOOKUP(C6,集約表!B$8:E$28,4,0),"")</f>
        <v/>
      </c>
    </row>
    <row r="7" spans="1:6" x14ac:dyDescent="0.15">
      <c r="A7" s="46" t="s">
        <v>38</v>
      </c>
      <c r="B7" s="46"/>
      <c r="C7" s="46" t="str">
        <f>集約表!F3</f>
        <v/>
      </c>
      <c r="D7" s="48" t="str">
        <f>集約表!G3</f>
        <v/>
      </c>
      <c r="E7" s="48" t="str">
        <f>集約表!H3</f>
        <v/>
      </c>
      <c r="F7" s="46" t="str">
        <f>IFERROR(VLOOKUP(C7,集約表!B$8:E$28,4,0),"")</f>
        <v/>
      </c>
    </row>
    <row r="8" spans="1:6" x14ac:dyDescent="0.15">
      <c r="A8" s="46" t="s">
        <v>38</v>
      </c>
      <c r="B8" s="46"/>
      <c r="C8" s="46" t="str">
        <f>集約表!F4</f>
        <v/>
      </c>
      <c r="D8" s="48" t="str">
        <f>集約表!G4</f>
        <v/>
      </c>
      <c r="E8" s="48" t="str">
        <f>集約表!H4</f>
        <v/>
      </c>
      <c r="F8" s="46" t="str">
        <f>IFERROR(VLOOKUP(C8,集約表!B$8:E$28,4,0),"")</f>
        <v/>
      </c>
    </row>
    <row r="9" spans="1:6" x14ac:dyDescent="0.15">
      <c r="A9" s="46" t="s">
        <v>38</v>
      </c>
      <c r="B9" s="46"/>
      <c r="C9" s="46" t="str">
        <f>集約表!F5</f>
        <v/>
      </c>
      <c r="D9" s="48" t="str">
        <f>集約表!G5</f>
        <v/>
      </c>
      <c r="E9" s="48" t="str">
        <f>集約表!H5</f>
        <v/>
      </c>
      <c r="F9" s="46" t="str">
        <f>IFERROR(VLOOKUP(C9,集約表!B$8:E$28,4,0),"")</f>
        <v/>
      </c>
    </row>
    <row r="10" spans="1:6" x14ac:dyDescent="0.15">
      <c r="A10" s="46" t="s">
        <v>38</v>
      </c>
      <c r="B10" s="46"/>
      <c r="C10" s="46" t="str">
        <f>集約表!F6</f>
        <v/>
      </c>
      <c r="D10" s="48" t="str">
        <f>集約表!G6</f>
        <v/>
      </c>
      <c r="E10" s="48" t="str">
        <f>集約表!H6</f>
        <v/>
      </c>
      <c r="F10" s="46" t="str">
        <f>IFERROR(VLOOKUP(C10,集約表!B$8:E$28,4,0),"")</f>
        <v/>
      </c>
    </row>
    <row r="11" spans="1:6" x14ac:dyDescent="0.15">
      <c r="A11" s="46" t="s">
        <v>38</v>
      </c>
      <c r="B11" s="46"/>
      <c r="C11" s="46" t="str">
        <f>集約表!F7</f>
        <v/>
      </c>
      <c r="D11" s="48" t="str">
        <f>集約表!G7</f>
        <v/>
      </c>
      <c r="E11" s="48" t="str">
        <f>集約表!H7</f>
        <v/>
      </c>
      <c r="F11" s="46" t="str">
        <f>IFERROR(VLOOKUP(C11,集約表!B$8:E$28,4,0),"")</f>
        <v/>
      </c>
    </row>
    <row r="12" spans="1:6" x14ac:dyDescent="0.15">
      <c r="A12" s="46" t="s">
        <v>38</v>
      </c>
      <c r="B12" s="46"/>
      <c r="C12" s="46" t="str">
        <f>集約表!F8</f>
        <v/>
      </c>
      <c r="D12" s="48" t="str">
        <f>集約表!G8</f>
        <v/>
      </c>
      <c r="E12" s="48" t="str">
        <f>集約表!H8</f>
        <v/>
      </c>
      <c r="F12" s="46" t="str">
        <f>IFERROR(VLOOKUP(C12,集約表!B$8:E$28,4,0),"")</f>
        <v/>
      </c>
    </row>
    <row r="13" spans="1:6" x14ac:dyDescent="0.15">
      <c r="A13" s="46" t="s">
        <v>38</v>
      </c>
      <c r="B13" s="46"/>
      <c r="C13" s="46" t="str">
        <f>集約表!F9</f>
        <v/>
      </c>
      <c r="D13" s="48" t="str">
        <f>集約表!G9</f>
        <v/>
      </c>
      <c r="E13" s="48" t="str">
        <f>集約表!H9</f>
        <v/>
      </c>
      <c r="F13" s="46" t="str">
        <f>IFERROR(VLOOKUP(C13,集約表!B$8:E$28,4,0),"")</f>
        <v/>
      </c>
    </row>
    <row r="14" spans="1:6" x14ac:dyDescent="0.15">
      <c r="A14" s="46" t="s">
        <v>38</v>
      </c>
      <c r="B14" s="46"/>
      <c r="C14" s="46" t="str">
        <f>集約表!F10</f>
        <v/>
      </c>
      <c r="D14" s="48" t="str">
        <f>集約表!G10</f>
        <v/>
      </c>
      <c r="E14" s="48" t="str">
        <f>集約表!H10</f>
        <v/>
      </c>
      <c r="F14" s="46" t="str">
        <f>IFERROR(VLOOKUP(C14,集約表!B$8:E$28,4,0),"")</f>
        <v/>
      </c>
    </row>
    <row r="15" spans="1:6" x14ac:dyDescent="0.15">
      <c r="A15" s="46" t="s">
        <v>38</v>
      </c>
      <c r="B15" s="46"/>
      <c r="C15" s="46" t="str">
        <f>集約表!F11</f>
        <v/>
      </c>
      <c r="D15" s="48" t="str">
        <f>集約表!G11</f>
        <v/>
      </c>
      <c r="E15" s="48" t="str">
        <f>集約表!H11</f>
        <v/>
      </c>
      <c r="F15" s="46" t="str">
        <f>IFERROR(VLOOKUP(C15,集約表!B$8:E$28,4,0),"")</f>
        <v/>
      </c>
    </row>
    <row r="16" spans="1:6" x14ac:dyDescent="0.15">
      <c r="A16" s="46" t="s">
        <v>38</v>
      </c>
      <c r="B16" s="46"/>
      <c r="C16" s="46" t="str">
        <f>集約表!F12</f>
        <v/>
      </c>
      <c r="D16" s="48" t="str">
        <f>集約表!G12</f>
        <v/>
      </c>
      <c r="E16" s="48" t="str">
        <f>集約表!H12</f>
        <v/>
      </c>
      <c r="F16" s="46" t="str">
        <f>IFERROR(VLOOKUP(C16,集約表!B$8:E$28,4,0),"")</f>
        <v/>
      </c>
    </row>
    <row r="17" spans="1:6" x14ac:dyDescent="0.15">
      <c r="A17" s="46" t="s">
        <v>38</v>
      </c>
      <c r="B17" s="46"/>
      <c r="C17" s="46" t="str">
        <f>集約表!F13</f>
        <v/>
      </c>
      <c r="D17" s="48" t="str">
        <f>集約表!G13</f>
        <v/>
      </c>
      <c r="E17" s="48" t="str">
        <f>集約表!H13</f>
        <v/>
      </c>
      <c r="F17" s="46" t="str">
        <f>IFERROR(VLOOKUP(C17,集約表!B$8:E$28,4,0),"")</f>
        <v/>
      </c>
    </row>
    <row r="18" spans="1:6" x14ac:dyDescent="0.15">
      <c r="A18" s="46" t="s">
        <v>38</v>
      </c>
      <c r="B18" s="46"/>
      <c r="C18" s="46" t="str">
        <f>集約表!F14</f>
        <v/>
      </c>
      <c r="D18" s="48" t="str">
        <f>集約表!G14</f>
        <v/>
      </c>
      <c r="E18" s="48" t="str">
        <f>集約表!H14</f>
        <v/>
      </c>
      <c r="F18" s="46" t="str">
        <f>IFERROR(VLOOKUP(C18,集約表!B$8:E$28,4,0),"")</f>
        <v/>
      </c>
    </row>
    <row r="19" spans="1:6" x14ac:dyDescent="0.15">
      <c r="A19" s="46" t="s">
        <v>38</v>
      </c>
      <c r="B19" s="46"/>
      <c r="C19" s="46" t="str">
        <f>集約表!F15</f>
        <v/>
      </c>
      <c r="D19" s="48" t="str">
        <f>集約表!G15</f>
        <v/>
      </c>
      <c r="E19" s="48" t="str">
        <f>集約表!H15</f>
        <v/>
      </c>
      <c r="F19" s="46" t="str">
        <f>IFERROR(VLOOKUP(C19,集約表!B$8:E$28,4,0),"")</f>
        <v/>
      </c>
    </row>
    <row r="20" spans="1:6" x14ac:dyDescent="0.15">
      <c r="A20" s="46" t="s">
        <v>38</v>
      </c>
      <c r="B20" s="46"/>
      <c r="C20" s="46" t="str">
        <f>集約表!F16</f>
        <v/>
      </c>
      <c r="D20" s="48" t="str">
        <f>集約表!G16</f>
        <v/>
      </c>
      <c r="E20" s="48" t="str">
        <f>集約表!H16</f>
        <v/>
      </c>
      <c r="F20" s="46" t="str">
        <f>IFERROR(VLOOKUP(C20,集約表!B$8:E$28,4,0),"")</f>
        <v/>
      </c>
    </row>
    <row r="21" spans="1:6" x14ac:dyDescent="0.15">
      <c r="A21" s="46" t="s">
        <v>38</v>
      </c>
      <c r="B21" s="46"/>
      <c r="C21" s="46" t="str">
        <f>集約表!F17</f>
        <v/>
      </c>
      <c r="D21" s="48" t="str">
        <f>集約表!G17</f>
        <v/>
      </c>
      <c r="E21" s="48" t="str">
        <f>集約表!H17</f>
        <v/>
      </c>
      <c r="F21" s="46" t="str">
        <f>IFERROR(VLOOKUP(C21,集約表!B$8:E$28,4,0),"")</f>
        <v/>
      </c>
    </row>
    <row r="22" spans="1:6" x14ac:dyDescent="0.15">
      <c r="A22" s="46" t="s">
        <v>38</v>
      </c>
      <c r="B22" s="46"/>
      <c r="C22" s="46" t="str">
        <f>集約表!F18</f>
        <v/>
      </c>
      <c r="D22" s="48" t="str">
        <f>集約表!G18</f>
        <v/>
      </c>
      <c r="E22" s="48" t="str">
        <f>集約表!H18</f>
        <v/>
      </c>
      <c r="F22" s="46" t="str">
        <f>IFERROR(VLOOKUP(C22,集約表!B$8:E$28,4,0),"")</f>
        <v/>
      </c>
    </row>
    <row r="23" spans="1:6" x14ac:dyDescent="0.15">
      <c r="A23" s="46" t="s">
        <v>38</v>
      </c>
      <c r="B23" s="46"/>
      <c r="C23" s="46" t="str">
        <f>集約表!F19</f>
        <v/>
      </c>
      <c r="D23" s="48" t="str">
        <f>集約表!G19</f>
        <v/>
      </c>
      <c r="E23" s="48" t="str">
        <f>集約表!H19</f>
        <v/>
      </c>
      <c r="F23" s="46" t="str">
        <f>IFERROR(VLOOKUP(C23,集約表!B$8:E$28,4,0),"")</f>
        <v/>
      </c>
    </row>
    <row r="24" spans="1:6" x14ac:dyDescent="0.15">
      <c r="A24" s="46" t="s">
        <v>38</v>
      </c>
      <c r="B24" s="46"/>
      <c r="C24" s="46" t="str">
        <f>集約表!F20</f>
        <v/>
      </c>
      <c r="D24" s="48" t="str">
        <f>集約表!G20</f>
        <v/>
      </c>
      <c r="E24" s="48" t="str">
        <f>集約表!H20</f>
        <v/>
      </c>
      <c r="F24" s="46" t="str">
        <f>IFERROR(VLOOKUP(C24,集約表!B$8:E$28,4,0),"")</f>
        <v/>
      </c>
    </row>
    <row r="25" spans="1:6" x14ac:dyDescent="0.15">
      <c r="A25" s="46" t="s">
        <v>38</v>
      </c>
      <c r="B25" s="46"/>
      <c r="C25" s="46" t="str">
        <f>集約表!F21</f>
        <v/>
      </c>
      <c r="D25" s="48" t="str">
        <f>集約表!G21</f>
        <v/>
      </c>
      <c r="E25" s="48" t="str">
        <f>集約表!H21</f>
        <v/>
      </c>
      <c r="F25" s="46" t="str">
        <f>IFERROR(VLOOKUP(C25,集約表!B$8:E$28,4,0),"")</f>
        <v/>
      </c>
    </row>
    <row r="26" spans="1:6" x14ac:dyDescent="0.15">
      <c r="A26" s="46" t="s">
        <v>38</v>
      </c>
      <c r="B26" s="46"/>
      <c r="C26" s="46" t="str">
        <f>集約表!F22</f>
        <v/>
      </c>
      <c r="D26" s="48" t="str">
        <f>集約表!G22</f>
        <v/>
      </c>
      <c r="E26" s="48" t="str">
        <f>集約表!H22</f>
        <v/>
      </c>
      <c r="F26" s="46" t="str">
        <f>IFERROR(VLOOKUP(C26,集約表!B$8:E$28,4,0),"")</f>
        <v/>
      </c>
    </row>
    <row r="27" spans="1:6" x14ac:dyDescent="0.15">
      <c r="A27" s="46" t="s">
        <v>38</v>
      </c>
      <c r="B27" s="46"/>
      <c r="C27" s="46" t="str">
        <f>集約表!F23</f>
        <v/>
      </c>
      <c r="D27" s="48" t="str">
        <f>集約表!G23</f>
        <v/>
      </c>
      <c r="E27" s="48" t="str">
        <f>集約表!H23</f>
        <v/>
      </c>
      <c r="F27" s="46" t="str">
        <f>IFERROR(VLOOKUP(C27,集約表!B$8:E$28,4,0),"")</f>
        <v/>
      </c>
    </row>
    <row r="28" spans="1:6" x14ac:dyDescent="0.15">
      <c r="A28" s="46" t="s">
        <v>38</v>
      </c>
      <c r="B28" s="46"/>
      <c r="C28" s="46" t="str">
        <f>集約表!F24</f>
        <v/>
      </c>
      <c r="D28" s="48" t="str">
        <f>集約表!G24</f>
        <v/>
      </c>
      <c r="E28" s="48" t="str">
        <f>集約表!H24</f>
        <v/>
      </c>
      <c r="F28" s="46" t="str">
        <f>IFERROR(VLOOKUP(C28,集約表!B$8:E$28,4,0),"")</f>
        <v/>
      </c>
    </row>
    <row r="29" spans="1:6" x14ac:dyDescent="0.15">
      <c r="A29" s="46" t="s">
        <v>38</v>
      </c>
      <c r="B29" s="46"/>
      <c r="C29" s="46" t="str">
        <f>集約表!F25</f>
        <v/>
      </c>
      <c r="D29" s="48" t="str">
        <f>集約表!G25</f>
        <v/>
      </c>
      <c r="E29" s="48" t="str">
        <f>集約表!H25</f>
        <v/>
      </c>
      <c r="F29" s="46" t="str">
        <f>IFERROR(VLOOKUP(C29,集約表!B$8:E$28,4,0),"")</f>
        <v/>
      </c>
    </row>
    <row r="30" spans="1:6" x14ac:dyDescent="0.15">
      <c r="A30" s="46" t="s">
        <v>38</v>
      </c>
      <c r="B30" s="46"/>
      <c r="C30" s="46" t="str">
        <f>集約表!F26</f>
        <v/>
      </c>
      <c r="D30" s="48" t="str">
        <f>集約表!G26</f>
        <v/>
      </c>
      <c r="E30" s="48" t="str">
        <f>集約表!H26</f>
        <v/>
      </c>
      <c r="F30" s="46" t="str">
        <f>IFERROR(VLOOKUP(C30,集約表!B$8:E$28,4,0),"")</f>
        <v/>
      </c>
    </row>
    <row r="31" spans="1:6" x14ac:dyDescent="0.15">
      <c r="A31" s="46" t="s">
        <v>38</v>
      </c>
      <c r="B31" s="46"/>
      <c r="C31" s="46" t="str">
        <f>集約表!F27</f>
        <v/>
      </c>
      <c r="D31" s="48" t="str">
        <f>集約表!G27</f>
        <v/>
      </c>
      <c r="E31" s="48" t="str">
        <f>集約表!H27</f>
        <v/>
      </c>
      <c r="F31" s="46" t="str">
        <f>IFERROR(VLOOKUP(C31,集約表!B$8:E$28,4,0),"")</f>
        <v/>
      </c>
    </row>
    <row r="32" spans="1:6" x14ac:dyDescent="0.15">
      <c r="A32" s="46" t="s">
        <v>38</v>
      </c>
      <c r="B32" s="46"/>
      <c r="C32" s="46" t="str">
        <f>集約表!F28</f>
        <v/>
      </c>
      <c r="D32" s="48" t="str">
        <f>集約表!G28</f>
        <v/>
      </c>
      <c r="E32" s="48" t="str">
        <f>集約表!H28</f>
        <v/>
      </c>
      <c r="F32" s="46" t="str">
        <f>IFERROR(VLOOKUP(C32,集約表!B$8:E$28,4,0),"")</f>
        <v/>
      </c>
    </row>
  </sheetData>
  <phoneticPr fontId="4"/>
  <conditionalFormatting sqref="C2:C32">
    <cfRule type="duplicateValues" dxfId="2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/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9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9">
        <v>1</v>
      </c>
      <c r="B1" s="40">
        <f>【女子】申込書※このシートのみ入力!C22</f>
        <v>0</v>
      </c>
      <c r="C1" s="40">
        <f>【女子】申込書※このシートのみ入力!D21</f>
        <v>0</v>
      </c>
      <c r="D1" s="41" t="str">
        <f>IF(B1&lt;&gt;0,"○","")</f>
        <v/>
      </c>
      <c r="E1" s="41"/>
      <c r="F1" s="42" t="str">
        <f t="shared" ref="F1:F28" si="0">INDEX(B:B,28-LARGE(INDEX((B$1:B$28&lt;&gt;0)*28-ROW($1:$28),0),ROW(B1)))&amp;""</f>
        <v/>
      </c>
      <c r="G1" s="41" t="str">
        <f>IFERROR(VLOOKUP(F1,B$1:C$28,2,0),"")</f>
        <v/>
      </c>
      <c r="H1" s="39" t="str">
        <f>IFERROR(VLOOKUP(F1,B$1:D$28,3,0),"")</f>
        <v/>
      </c>
      <c r="K1" s="3" t="s">
        <v>50</v>
      </c>
      <c r="N1" s="14" t="s">
        <v>52</v>
      </c>
      <c r="P1" s="3"/>
    </row>
    <row r="2" spans="1:17" x14ac:dyDescent="0.2">
      <c r="A2" s="39">
        <v>2</v>
      </c>
      <c r="B2" s="40">
        <f>【女子】申込書※このシートのみ入力!C24</f>
        <v>0</v>
      </c>
      <c r="C2" s="40">
        <f>【女子】申込書※このシートのみ入力!D23</f>
        <v>0</v>
      </c>
      <c r="D2" s="41" t="str">
        <f t="shared" ref="D2:D7" si="1">IF(B2&lt;&gt;0,"○","")</f>
        <v/>
      </c>
      <c r="E2" s="41"/>
      <c r="F2" s="42" t="str">
        <f t="shared" si="0"/>
        <v/>
      </c>
      <c r="G2" s="41" t="str">
        <f t="shared" ref="G2:G28" si="2">IFERROR(VLOOKUP(F2,B$1:C$28,2,0),"")</f>
        <v/>
      </c>
      <c r="H2" s="39" t="str">
        <f t="shared" ref="H2:H28" si="3">IFERROR(VLOOKUP(F2,B$1:D$28,3,0),"")</f>
        <v/>
      </c>
      <c r="J2" s="24" t="s">
        <v>49</v>
      </c>
      <c r="K2" s="39"/>
      <c r="N2" s="24" t="s">
        <v>49</v>
      </c>
      <c r="O2" s="39"/>
      <c r="P2" s="3"/>
      <c r="Q2" s="3"/>
    </row>
    <row r="3" spans="1:17" x14ac:dyDescent="0.2">
      <c r="A3" s="39">
        <v>3</v>
      </c>
      <c r="B3" s="40">
        <f>【女子】申込書※このシートのみ入力!C26</f>
        <v>0</v>
      </c>
      <c r="C3" s="40">
        <f>【女子】申込書※このシートのみ入力!D25</f>
        <v>0</v>
      </c>
      <c r="D3" s="41" t="str">
        <f t="shared" si="1"/>
        <v/>
      </c>
      <c r="E3" s="41"/>
      <c r="F3" s="42" t="str">
        <f t="shared" si="0"/>
        <v/>
      </c>
      <c r="G3" s="41" t="str">
        <f t="shared" si="2"/>
        <v/>
      </c>
      <c r="H3" s="39" t="str">
        <f t="shared" si="3"/>
        <v/>
      </c>
      <c r="J3" s="24">
        <f>【女子】申込書※このシートのみ入力!C$18</f>
        <v>0</v>
      </c>
      <c r="K3" s="39" t="s">
        <v>51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【女子】申込書※このシートのみ入力!C20</f>
        <v>0</v>
      </c>
      <c r="O3" s="39" t="s">
        <v>51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9">
        <v>4</v>
      </c>
      <c r="B4" s="40">
        <f>【女子】申込書※このシートのみ入力!C28</f>
        <v>0</v>
      </c>
      <c r="C4" s="40">
        <f>【女子】申込書※このシートのみ入力!D27</f>
        <v>0</v>
      </c>
      <c r="D4" s="41" t="str">
        <f t="shared" si="1"/>
        <v/>
      </c>
      <c r="E4" s="41"/>
      <c r="F4" s="42" t="str">
        <f t="shared" si="0"/>
        <v/>
      </c>
      <c r="G4" s="41" t="str">
        <f t="shared" si="2"/>
        <v/>
      </c>
      <c r="H4" s="39" t="str">
        <f t="shared" si="3"/>
        <v/>
      </c>
      <c r="J4" s="24">
        <f>【女子】申込書※このシートのみ入力!G$18</f>
        <v>0</v>
      </c>
      <c r="K4" s="39" t="s">
        <v>54</v>
      </c>
      <c r="L4" s="3">
        <f>COUNTIF(J3:J5,"&lt;&gt;0")</f>
        <v>0</v>
      </c>
      <c r="N4" s="24">
        <f>【女子】申込書※このシートのみ入力!G20</f>
        <v>0</v>
      </c>
      <c r="O4" s="39" t="s">
        <v>54</v>
      </c>
      <c r="P4" s="16">
        <f>COUNTIF(N3:N5,"&lt;&gt;0")</f>
        <v>0</v>
      </c>
    </row>
    <row r="5" spans="1:17" x14ac:dyDescent="0.2">
      <c r="A5" s="39">
        <v>5</v>
      </c>
      <c r="B5" s="40">
        <f>【女子】申込書※このシートのみ入力!C30</f>
        <v>0</v>
      </c>
      <c r="C5" s="40">
        <f>【女子】申込書※このシートのみ入力!D29</f>
        <v>0</v>
      </c>
      <c r="D5" s="41" t="str">
        <f t="shared" si="1"/>
        <v/>
      </c>
      <c r="E5" s="41"/>
      <c r="F5" s="42" t="str">
        <f t="shared" si="0"/>
        <v/>
      </c>
      <c r="G5" s="41" t="str">
        <f t="shared" si="2"/>
        <v/>
      </c>
      <c r="H5" s="39" t="str">
        <f t="shared" si="3"/>
        <v/>
      </c>
      <c r="J5" s="24">
        <f>【女子】申込書※このシートのみ入力!$M18</f>
        <v>0</v>
      </c>
      <c r="K5" s="39" t="s">
        <v>53</v>
      </c>
      <c r="N5" s="24">
        <f>【女子】申込書※このシートのみ入力!M20</f>
        <v>0</v>
      </c>
      <c r="O5" s="39" t="s">
        <v>53</v>
      </c>
    </row>
    <row r="6" spans="1:17" x14ac:dyDescent="0.2">
      <c r="A6" s="39">
        <v>6</v>
      </c>
      <c r="B6" s="40">
        <f>【女子】申込書※このシートのみ入力!C32</f>
        <v>0</v>
      </c>
      <c r="C6" s="40">
        <f>【女子】申込書※このシートのみ入力!D31</f>
        <v>0</v>
      </c>
      <c r="D6" s="41" t="str">
        <f t="shared" si="1"/>
        <v/>
      </c>
      <c r="E6" s="41"/>
      <c r="F6" s="42" t="str">
        <f t="shared" si="0"/>
        <v/>
      </c>
      <c r="G6" s="41" t="str">
        <f t="shared" si="2"/>
        <v/>
      </c>
      <c r="H6" s="39" t="str">
        <f t="shared" si="3"/>
        <v/>
      </c>
    </row>
    <row r="7" spans="1:17" x14ac:dyDescent="0.2">
      <c r="A7" s="39">
        <v>7</v>
      </c>
      <c r="B7" s="40">
        <f>【女子】申込書※このシートのみ入力!C34</f>
        <v>0</v>
      </c>
      <c r="C7" s="40">
        <f>【女子】申込書※このシートのみ入力!D33</f>
        <v>0</v>
      </c>
      <c r="D7" s="41" t="str">
        <f t="shared" si="1"/>
        <v/>
      </c>
      <c r="E7" s="41"/>
      <c r="F7" s="42" t="str">
        <f t="shared" si="0"/>
        <v/>
      </c>
      <c r="G7" s="41" t="str">
        <f t="shared" si="2"/>
        <v/>
      </c>
      <c r="H7" s="39" t="str">
        <f t="shared" si="3"/>
        <v/>
      </c>
      <c r="J7" s="3"/>
    </row>
    <row r="8" spans="1:17" x14ac:dyDescent="0.2">
      <c r="A8" s="39">
        <v>8</v>
      </c>
      <c r="B8" s="40">
        <f>【女子】申込書※このシートのみ入力!G22</f>
        <v>0</v>
      </c>
      <c r="C8" s="40">
        <f>【女子】申込書※このシートのみ入力!H21</f>
        <v>0</v>
      </c>
      <c r="D8" s="41"/>
      <c r="E8" s="41" t="str">
        <f>IF(B8&lt;&gt;0,"D","")</f>
        <v/>
      </c>
      <c r="F8" s="42" t="str">
        <f t="shared" si="0"/>
        <v/>
      </c>
      <c r="G8" s="41" t="str">
        <f t="shared" si="2"/>
        <v/>
      </c>
      <c r="H8" s="39" t="str">
        <f t="shared" si="3"/>
        <v/>
      </c>
      <c r="J8" s="3"/>
    </row>
    <row r="9" spans="1:17" x14ac:dyDescent="0.2">
      <c r="A9" s="39">
        <v>9</v>
      </c>
      <c r="B9" s="40">
        <f>【女子】申込書※このシートのみ入力!I22</f>
        <v>0</v>
      </c>
      <c r="C9" s="40">
        <f>【女子】申込書※このシートのみ入力!J21</f>
        <v>0</v>
      </c>
      <c r="D9" s="41"/>
      <c r="E9" s="41" t="str">
        <f t="shared" ref="E9:E21" si="4">IF(B9&lt;&gt;0,"D","")</f>
        <v/>
      </c>
      <c r="F9" s="42" t="str">
        <f t="shared" si="0"/>
        <v/>
      </c>
      <c r="G9" s="41" t="str">
        <f t="shared" si="2"/>
        <v/>
      </c>
      <c r="H9" s="39" t="str">
        <f t="shared" si="3"/>
        <v/>
      </c>
      <c r="J9" s="3"/>
    </row>
    <row r="10" spans="1:17" x14ac:dyDescent="0.2">
      <c r="A10" s="39">
        <v>10</v>
      </c>
      <c r="B10" s="40">
        <f>【女子】申込書※このシートのみ入力!G24</f>
        <v>0</v>
      </c>
      <c r="C10" s="40">
        <f>【女子】申込書※このシートのみ入力!H23</f>
        <v>0</v>
      </c>
      <c r="D10" s="41"/>
      <c r="E10" s="41" t="str">
        <f t="shared" si="4"/>
        <v/>
      </c>
      <c r="F10" s="42" t="str">
        <f t="shared" si="0"/>
        <v/>
      </c>
      <c r="G10" s="41" t="str">
        <f t="shared" si="2"/>
        <v/>
      </c>
      <c r="H10" s="39" t="str">
        <f t="shared" si="3"/>
        <v/>
      </c>
      <c r="J10" s="3"/>
    </row>
    <row r="11" spans="1:17" x14ac:dyDescent="0.2">
      <c r="A11" s="39">
        <v>11</v>
      </c>
      <c r="B11" s="40">
        <f>【女子】申込書※このシートのみ入力!I24</f>
        <v>0</v>
      </c>
      <c r="C11" s="40">
        <f>【女子】申込書※このシートのみ入力!J23</f>
        <v>0</v>
      </c>
      <c r="D11" s="41"/>
      <c r="E11" s="41" t="str">
        <f t="shared" si="4"/>
        <v/>
      </c>
      <c r="F11" s="42" t="str">
        <f t="shared" si="0"/>
        <v/>
      </c>
      <c r="G11" s="41" t="str">
        <f t="shared" si="2"/>
        <v/>
      </c>
      <c r="H11" s="39" t="str">
        <f t="shared" si="3"/>
        <v/>
      </c>
      <c r="J11" s="3"/>
    </row>
    <row r="12" spans="1:17" x14ac:dyDescent="0.2">
      <c r="A12" s="39">
        <v>12</v>
      </c>
      <c r="B12" s="40">
        <f>【女子】申込書※このシートのみ入力!G26</f>
        <v>0</v>
      </c>
      <c r="C12" s="40">
        <f>【女子】申込書※このシートのみ入力!H25</f>
        <v>0</v>
      </c>
      <c r="D12" s="41"/>
      <c r="E12" s="41" t="str">
        <f t="shared" si="4"/>
        <v/>
      </c>
      <c r="F12" s="42" t="str">
        <f t="shared" si="0"/>
        <v/>
      </c>
      <c r="G12" s="41" t="str">
        <f t="shared" si="2"/>
        <v/>
      </c>
      <c r="H12" s="39" t="str">
        <f t="shared" si="3"/>
        <v/>
      </c>
    </row>
    <row r="13" spans="1:17" x14ac:dyDescent="0.2">
      <c r="A13" s="39">
        <v>13</v>
      </c>
      <c r="B13" s="40">
        <f>【女子】申込書※このシートのみ入力!I26</f>
        <v>0</v>
      </c>
      <c r="C13" s="40">
        <f>【女子】申込書※このシートのみ入力!J25</f>
        <v>0</v>
      </c>
      <c r="D13" s="41"/>
      <c r="E13" s="41" t="str">
        <f t="shared" si="4"/>
        <v/>
      </c>
      <c r="F13" s="42" t="str">
        <f t="shared" si="0"/>
        <v/>
      </c>
      <c r="G13" s="41" t="str">
        <f t="shared" si="2"/>
        <v/>
      </c>
      <c r="H13" s="39" t="str">
        <f t="shared" si="3"/>
        <v/>
      </c>
    </row>
    <row r="14" spans="1:17" x14ac:dyDescent="0.2">
      <c r="A14" s="39">
        <v>14</v>
      </c>
      <c r="B14" s="40">
        <f>【女子】申込書※このシートのみ入力!G28</f>
        <v>0</v>
      </c>
      <c r="C14" s="40">
        <f>【女子】申込書※このシートのみ入力!H27</f>
        <v>0</v>
      </c>
      <c r="D14" s="41"/>
      <c r="E14" s="41" t="str">
        <f t="shared" si="4"/>
        <v/>
      </c>
      <c r="F14" s="42" t="str">
        <f t="shared" si="0"/>
        <v/>
      </c>
      <c r="G14" s="41" t="str">
        <f t="shared" si="2"/>
        <v/>
      </c>
      <c r="H14" s="39" t="str">
        <f t="shared" si="3"/>
        <v/>
      </c>
    </row>
    <row r="15" spans="1:17" x14ac:dyDescent="0.2">
      <c r="A15" s="39">
        <v>15</v>
      </c>
      <c r="B15" s="40">
        <f>【女子】申込書※このシートのみ入力!I28</f>
        <v>0</v>
      </c>
      <c r="C15" s="40">
        <f>【女子】申込書※このシートのみ入力!J27</f>
        <v>0</v>
      </c>
      <c r="D15" s="41"/>
      <c r="E15" s="41" t="str">
        <f t="shared" si="4"/>
        <v/>
      </c>
      <c r="F15" s="42" t="str">
        <f t="shared" si="0"/>
        <v/>
      </c>
      <c r="G15" s="41" t="str">
        <f t="shared" si="2"/>
        <v/>
      </c>
      <c r="H15" s="39" t="str">
        <f t="shared" si="3"/>
        <v/>
      </c>
    </row>
    <row r="16" spans="1:17" x14ac:dyDescent="0.2">
      <c r="A16" s="39">
        <v>16</v>
      </c>
      <c r="B16" s="40">
        <f>【女子】申込書※このシートのみ入力!G30</f>
        <v>0</v>
      </c>
      <c r="C16" s="40">
        <f>【女子】申込書※このシートのみ入力!H29</f>
        <v>0</v>
      </c>
      <c r="D16" s="41"/>
      <c r="E16" s="41" t="str">
        <f t="shared" si="4"/>
        <v/>
      </c>
      <c r="F16" s="42" t="str">
        <f t="shared" si="0"/>
        <v/>
      </c>
      <c r="G16" s="41" t="str">
        <f t="shared" si="2"/>
        <v/>
      </c>
      <c r="H16" s="39" t="str">
        <f t="shared" si="3"/>
        <v/>
      </c>
    </row>
    <row r="17" spans="1:8" x14ac:dyDescent="0.2">
      <c r="A17" s="39">
        <v>17</v>
      </c>
      <c r="B17" s="40">
        <f>【女子】申込書※このシートのみ入力!I30</f>
        <v>0</v>
      </c>
      <c r="C17" s="40">
        <f>【女子】申込書※このシートのみ入力!J29</f>
        <v>0</v>
      </c>
      <c r="D17" s="41"/>
      <c r="E17" s="41" t="str">
        <f t="shared" si="4"/>
        <v/>
      </c>
      <c r="F17" s="42" t="str">
        <f t="shared" si="0"/>
        <v/>
      </c>
      <c r="G17" s="41" t="str">
        <f t="shared" si="2"/>
        <v/>
      </c>
      <c r="H17" s="39" t="str">
        <f t="shared" si="3"/>
        <v/>
      </c>
    </row>
    <row r="18" spans="1:8" x14ac:dyDescent="0.2">
      <c r="A18" s="39">
        <v>18</v>
      </c>
      <c r="B18" s="40">
        <f>【女子】申込書※このシートのみ入力!G32</f>
        <v>0</v>
      </c>
      <c r="C18" s="40">
        <f>【女子】申込書※このシートのみ入力!H31</f>
        <v>0</v>
      </c>
      <c r="D18" s="41"/>
      <c r="E18" s="41" t="str">
        <f t="shared" si="4"/>
        <v/>
      </c>
      <c r="F18" s="42" t="str">
        <f t="shared" si="0"/>
        <v/>
      </c>
      <c r="G18" s="41" t="str">
        <f t="shared" si="2"/>
        <v/>
      </c>
      <c r="H18" s="39" t="str">
        <f t="shared" si="3"/>
        <v/>
      </c>
    </row>
    <row r="19" spans="1:8" x14ac:dyDescent="0.2">
      <c r="A19" s="39">
        <v>19</v>
      </c>
      <c r="B19" s="40">
        <f>【女子】申込書※このシートのみ入力!I32</f>
        <v>0</v>
      </c>
      <c r="C19" s="40">
        <f>【女子】申込書※このシートのみ入力!J31</f>
        <v>0</v>
      </c>
      <c r="D19" s="41"/>
      <c r="E19" s="41" t="str">
        <f t="shared" si="4"/>
        <v/>
      </c>
      <c r="F19" s="42" t="str">
        <f t="shared" si="0"/>
        <v/>
      </c>
      <c r="G19" s="41" t="str">
        <f t="shared" si="2"/>
        <v/>
      </c>
      <c r="H19" s="39" t="str">
        <f t="shared" si="3"/>
        <v/>
      </c>
    </row>
    <row r="20" spans="1:8" x14ac:dyDescent="0.2">
      <c r="A20" s="39">
        <v>20</v>
      </c>
      <c r="B20" s="40">
        <f>【女子】申込書※このシートのみ入力!G34</f>
        <v>0</v>
      </c>
      <c r="C20" s="40">
        <f>【女子】申込書※このシートのみ入力!H33</f>
        <v>0</v>
      </c>
      <c r="D20" s="41"/>
      <c r="E20" s="41" t="str">
        <f t="shared" si="4"/>
        <v/>
      </c>
      <c r="F20" s="42" t="str">
        <f t="shared" si="0"/>
        <v/>
      </c>
      <c r="G20" s="41" t="str">
        <f t="shared" si="2"/>
        <v/>
      </c>
      <c r="H20" s="39" t="str">
        <f t="shared" si="3"/>
        <v/>
      </c>
    </row>
    <row r="21" spans="1:8" x14ac:dyDescent="0.2">
      <c r="A21" s="39">
        <v>21</v>
      </c>
      <c r="B21" s="40">
        <f>【女子】申込書※このシートのみ入力!I34</f>
        <v>0</v>
      </c>
      <c r="C21" s="40">
        <f>【女子】申込書※このシートのみ入力!J33</f>
        <v>0</v>
      </c>
      <c r="D21" s="41"/>
      <c r="E21" s="41" t="str">
        <f t="shared" si="4"/>
        <v/>
      </c>
      <c r="F21" s="42" t="str">
        <f t="shared" si="0"/>
        <v/>
      </c>
      <c r="G21" s="41" t="str">
        <f t="shared" si="2"/>
        <v/>
      </c>
      <c r="H21" s="39" t="str">
        <f t="shared" si="3"/>
        <v/>
      </c>
    </row>
    <row r="22" spans="1:8" x14ac:dyDescent="0.2">
      <c r="A22" s="39">
        <v>22</v>
      </c>
      <c r="B22" s="40">
        <f>【女子】申込書※このシートのみ入力!M22</f>
        <v>0</v>
      </c>
      <c r="C22" s="40">
        <f>【女子】申込書※このシートのみ入力!N21</f>
        <v>0</v>
      </c>
      <c r="D22" s="41"/>
      <c r="E22" s="41" t="str">
        <f>IF(B22&lt;&gt;0,"S","")</f>
        <v/>
      </c>
      <c r="F22" s="42" t="str">
        <f t="shared" si="0"/>
        <v/>
      </c>
      <c r="G22" s="41" t="str">
        <f t="shared" si="2"/>
        <v/>
      </c>
      <c r="H22" s="39" t="str">
        <f t="shared" si="3"/>
        <v/>
      </c>
    </row>
    <row r="23" spans="1:8" x14ac:dyDescent="0.2">
      <c r="A23" s="39">
        <v>23</v>
      </c>
      <c r="B23" s="40">
        <f>【女子】申込書※このシートのみ入力!M24</f>
        <v>0</v>
      </c>
      <c r="C23" s="40">
        <f>【女子】申込書※このシートのみ入力!N23</f>
        <v>0</v>
      </c>
      <c r="D23" s="41"/>
      <c r="E23" s="41" t="str">
        <f t="shared" ref="E23:E28" si="5">IF(B23&lt;&gt;0,"S","")</f>
        <v/>
      </c>
      <c r="F23" s="42" t="str">
        <f t="shared" si="0"/>
        <v/>
      </c>
      <c r="G23" s="41" t="str">
        <f t="shared" si="2"/>
        <v/>
      </c>
      <c r="H23" s="39" t="str">
        <f t="shared" si="3"/>
        <v/>
      </c>
    </row>
    <row r="24" spans="1:8" x14ac:dyDescent="0.2">
      <c r="A24" s="39">
        <v>24</v>
      </c>
      <c r="B24" s="40">
        <f>【女子】申込書※このシートのみ入力!M26</f>
        <v>0</v>
      </c>
      <c r="C24" s="40">
        <f>【女子】申込書※このシートのみ入力!N25</f>
        <v>0</v>
      </c>
      <c r="D24" s="41"/>
      <c r="E24" s="41" t="str">
        <f t="shared" si="5"/>
        <v/>
      </c>
      <c r="F24" s="42" t="str">
        <f t="shared" si="0"/>
        <v/>
      </c>
      <c r="G24" s="41" t="str">
        <f t="shared" si="2"/>
        <v/>
      </c>
      <c r="H24" s="39" t="str">
        <f t="shared" si="3"/>
        <v/>
      </c>
    </row>
    <row r="25" spans="1:8" x14ac:dyDescent="0.2">
      <c r="A25" s="39">
        <v>25</v>
      </c>
      <c r="B25" s="40">
        <f>【女子】申込書※このシートのみ入力!M28</f>
        <v>0</v>
      </c>
      <c r="C25" s="40">
        <f>【女子】申込書※このシートのみ入力!N27</f>
        <v>0</v>
      </c>
      <c r="D25" s="41"/>
      <c r="E25" s="41" t="str">
        <f t="shared" si="5"/>
        <v/>
      </c>
      <c r="F25" s="42" t="str">
        <f t="shared" si="0"/>
        <v/>
      </c>
      <c r="G25" s="41" t="str">
        <f t="shared" si="2"/>
        <v/>
      </c>
      <c r="H25" s="39" t="str">
        <f t="shared" si="3"/>
        <v/>
      </c>
    </row>
    <row r="26" spans="1:8" x14ac:dyDescent="0.2">
      <c r="A26" s="39">
        <v>26</v>
      </c>
      <c r="B26" s="40">
        <f>【女子】申込書※このシートのみ入力!M30</f>
        <v>0</v>
      </c>
      <c r="C26" s="40">
        <f>【女子】申込書※このシートのみ入力!N29</f>
        <v>0</v>
      </c>
      <c r="D26" s="41"/>
      <c r="E26" s="41" t="str">
        <f t="shared" si="5"/>
        <v/>
      </c>
      <c r="F26" s="42" t="str">
        <f t="shared" si="0"/>
        <v/>
      </c>
      <c r="G26" s="41" t="str">
        <f t="shared" si="2"/>
        <v/>
      </c>
      <c r="H26" s="39" t="str">
        <f t="shared" si="3"/>
        <v/>
      </c>
    </row>
    <row r="27" spans="1:8" x14ac:dyDescent="0.2">
      <c r="A27" s="39">
        <v>27</v>
      </c>
      <c r="B27" s="40">
        <f>【女子】申込書※このシートのみ入力!M32</f>
        <v>0</v>
      </c>
      <c r="C27" s="40">
        <f>【女子】申込書※このシートのみ入力!N31</f>
        <v>0</v>
      </c>
      <c r="D27" s="41"/>
      <c r="E27" s="41" t="str">
        <f t="shared" si="5"/>
        <v/>
      </c>
      <c r="F27" s="42" t="str">
        <f t="shared" si="0"/>
        <v/>
      </c>
      <c r="G27" s="41" t="str">
        <f t="shared" si="2"/>
        <v/>
      </c>
      <c r="H27" s="39" t="str">
        <f t="shared" si="3"/>
        <v/>
      </c>
    </row>
    <row r="28" spans="1:8" x14ac:dyDescent="0.2">
      <c r="A28" s="39">
        <v>28</v>
      </c>
      <c r="B28" s="40">
        <f>【女子】申込書※このシートのみ入力!M34</f>
        <v>0</v>
      </c>
      <c r="C28" s="40">
        <f>【女子】申込書※このシートのみ入力!N33</f>
        <v>0</v>
      </c>
      <c r="D28" s="41"/>
      <c r="E28" s="41" t="str">
        <f t="shared" si="5"/>
        <v/>
      </c>
      <c r="F28" s="42" t="str">
        <f t="shared" si="0"/>
        <v/>
      </c>
      <c r="G28" s="41" t="str">
        <f t="shared" si="2"/>
        <v/>
      </c>
      <c r="H28" s="39" t="str">
        <f t="shared" si="3"/>
        <v/>
      </c>
    </row>
  </sheetData>
  <sortState xmlns:xlrd2="http://schemas.microsoft.com/office/spreadsheetml/2017/richdata2" ref="A1:D28">
    <sortCondition descending="1" sortBy="cellColor" ref="B1:B28" dxfId="3"/>
  </sortState>
  <phoneticPr fontId="14"/>
  <conditionalFormatting sqref="B1:B28">
    <cfRule type="duplicateValues" dxfId="1" priority="2"/>
  </conditionalFormatting>
  <conditionalFormatting sqref="N3:N5 J3:J5">
    <cfRule type="duplicateValues" dxfId="0" priority="3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【女子】申込書※このシートのみ入力</vt:lpstr>
      <vt:lpstr>※これより右のシートは入力しないで下さい➡</vt:lpstr>
      <vt:lpstr>【女子】申込一覧表</vt:lpstr>
      <vt:lpstr>【女子】単</vt:lpstr>
      <vt:lpstr>【女子】複</vt:lpstr>
      <vt:lpstr>【女子】名簿</vt:lpstr>
      <vt:lpstr>集約表</vt:lpstr>
      <vt:lpstr>【女子】申込一覧表!Print_Area</vt:lpstr>
      <vt:lpstr>【女子】単!Print_Area</vt:lpstr>
      <vt:lpstr>【女子】複!Print_Area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株式会社 TEAM</cp:lastModifiedBy>
  <cp:lastPrinted>2022-09-30T01:35:16Z</cp:lastPrinted>
  <dcterms:created xsi:type="dcterms:W3CDTF">2011-10-08T14:22:06Z</dcterms:created>
  <dcterms:modified xsi:type="dcterms:W3CDTF">2025-09-05T06:53:14Z</dcterms:modified>
</cp:coreProperties>
</file>